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chesternhnet.sharepoint.com/sites/PlanningDepartmentTeam/Shared Documents/General/SURETY - THIRD PARTY/"/>
    </mc:Choice>
  </mc:AlternateContent>
  <xr:revisionPtr revIDLastSave="0" documentId="8_{4E021719-CD26-4B56-BFD1-D54B22377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Estimate" sheetId="3" r:id="rId1"/>
  </sheets>
  <definedNames>
    <definedName name="_xlnm.Print_Area" localSheetId="0">'Final Estimate'!$A$1:$G$174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3" l="1"/>
  <c r="G108" i="3"/>
  <c r="E109" i="3"/>
  <c r="G109" i="3"/>
  <c r="E110" i="3"/>
  <c r="G110" i="3"/>
  <c r="E111" i="3"/>
  <c r="G111" i="3"/>
  <c r="E41" i="3"/>
  <c r="G41" i="3"/>
  <c r="E37" i="3"/>
  <c r="G37" i="3"/>
  <c r="E38" i="3"/>
  <c r="G38" i="3"/>
  <c r="E39" i="3"/>
  <c r="G39" i="3"/>
  <c r="E40" i="3"/>
  <c r="G40" i="3"/>
  <c r="E42" i="3"/>
  <c r="G42" i="3"/>
  <c r="E112" i="3"/>
  <c r="G112" i="3"/>
  <c r="E113" i="3"/>
  <c r="G113" i="3"/>
  <c r="E114" i="3"/>
  <c r="G114" i="3"/>
  <c r="E116" i="3"/>
  <c r="G116" i="3"/>
  <c r="E117" i="3"/>
  <c r="G117" i="3"/>
  <c r="E118" i="3"/>
  <c r="G118" i="3"/>
  <c r="E143" i="3"/>
  <c r="E142" i="3"/>
  <c r="E140" i="3"/>
  <c r="G140" i="3"/>
  <c r="G142" i="3"/>
  <c r="G143" i="3"/>
  <c r="E145" i="3"/>
  <c r="G145" i="3"/>
  <c r="E146" i="3"/>
  <c r="G146" i="3"/>
  <c r="E147" i="3"/>
  <c r="G147" i="3"/>
  <c r="E149" i="3"/>
  <c r="G149" i="3"/>
  <c r="G150" i="3"/>
  <c r="G151" i="3"/>
  <c r="E100" i="3"/>
  <c r="G100" i="3"/>
  <c r="E81" i="3"/>
  <c r="G81" i="3"/>
  <c r="E79" i="3"/>
  <c r="G79" i="3"/>
  <c r="E80" i="3"/>
  <c r="G80" i="3"/>
  <c r="E13" i="3"/>
  <c r="G13" i="3"/>
  <c r="E11" i="3"/>
  <c r="E12" i="3"/>
  <c r="G12" i="3"/>
  <c r="E14" i="3"/>
  <c r="G14" i="3"/>
  <c r="E15" i="3"/>
  <c r="G15" i="3"/>
  <c r="E16" i="3"/>
  <c r="G16" i="3"/>
  <c r="E17" i="3"/>
  <c r="G17" i="3"/>
  <c r="E19" i="3"/>
  <c r="G19" i="3"/>
  <c r="E20" i="3"/>
  <c r="G20" i="3"/>
  <c r="E21" i="3"/>
  <c r="G21" i="3"/>
  <c r="E22" i="3"/>
  <c r="G22" i="3"/>
  <c r="E23" i="3"/>
  <c r="G23" i="3"/>
  <c r="E24" i="3"/>
  <c r="G24" i="3"/>
  <c r="E25" i="3"/>
  <c r="G25" i="3"/>
  <c r="E26" i="3"/>
  <c r="G26" i="3"/>
  <c r="E27" i="3"/>
  <c r="G27" i="3"/>
  <c r="E28" i="3"/>
  <c r="G28" i="3"/>
  <c r="E29" i="3"/>
  <c r="G29" i="3"/>
  <c r="E30" i="3"/>
  <c r="G30" i="3"/>
  <c r="E31" i="3"/>
  <c r="G31" i="3"/>
  <c r="E32" i="3"/>
  <c r="G32" i="3"/>
  <c r="E33" i="3"/>
  <c r="G33" i="3"/>
  <c r="E34" i="3"/>
  <c r="G34" i="3"/>
  <c r="E35" i="3"/>
  <c r="G35" i="3"/>
  <c r="E36" i="3"/>
  <c r="G36" i="3"/>
  <c r="E43" i="3"/>
  <c r="G43" i="3"/>
  <c r="E44" i="3"/>
  <c r="G44" i="3"/>
  <c r="E45" i="3"/>
  <c r="G45" i="3"/>
  <c r="E46" i="3"/>
  <c r="G46" i="3"/>
  <c r="E47" i="3"/>
  <c r="G47" i="3"/>
  <c r="E48" i="3"/>
  <c r="G48" i="3"/>
  <c r="E49" i="3"/>
  <c r="E50" i="3"/>
  <c r="G50" i="3"/>
  <c r="E51" i="3"/>
  <c r="G51" i="3"/>
  <c r="E52" i="3"/>
  <c r="G52" i="3"/>
  <c r="E53" i="3"/>
  <c r="G53" i="3"/>
  <c r="E54" i="3"/>
  <c r="G54" i="3"/>
  <c r="E55" i="3"/>
  <c r="G55" i="3"/>
  <c r="E56" i="3"/>
  <c r="G56" i="3"/>
  <c r="E57" i="3"/>
  <c r="G57" i="3"/>
  <c r="E58" i="3"/>
  <c r="G58" i="3"/>
  <c r="E59" i="3"/>
  <c r="G59" i="3"/>
  <c r="E60" i="3"/>
  <c r="G60" i="3"/>
  <c r="E61" i="3"/>
  <c r="G61" i="3"/>
  <c r="E62" i="3"/>
  <c r="G62" i="3"/>
  <c r="E63" i="3"/>
  <c r="G63" i="3"/>
  <c r="E64" i="3"/>
  <c r="G64" i="3"/>
  <c r="E65" i="3"/>
  <c r="G65" i="3"/>
  <c r="E66" i="3"/>
  <c r="G66" i="3"/>
  <c r="E67" i="3"/>
  <c r="G67" i="3"/>
  <c r="E68" i="3"/>
  <c r="G68" i="3"/>
  <c r="E69" i="3"/>
  <c r="G69" i="3"/>
  <c r="E70" i="3"/>
  <c r="G70" i="3"/>
  <c r="E71" i="3"/>
  <c r="G71" i="3"/>
  <c r="E72" i="3"/>
  <c r="G72" i="3"/>
  <c r="E73" i="3"/>
  <c r="G73" i="3"/>
  <c r="E74" i="3"/>
  <c r="G74" i="3"/>
  <c r="E75" i="3"/>
  <c r="G75" i="3"/>
  <c r="E76" i="3"/>
  <c r="G76" i="3"/>
  <c r="E77" i="3"/>
  <c r="G77" i="3"/>
  <c r="E78" i="3"/>
  <c r="G78" i="3"/>
  <c r="E82" i="3"/>
  <c r="G82" i="3"/>
  <c r="E83" i="3"/>
  <c r="G83" i="3"/>
  <c r="E84" i="3"/>
  <c r="G84" i="3"/>
  <c r="E85" i="3"/>
  <c r="G85" i="3"/>
  <c r="E86" i="3"/>
  <c r="G86" i="3"/>
  <c r="E87" i="3"/>
  <c r="G87" i="3"/>
  <c r="E88" i="3"/>
  <c r="G88" i="3"/>
  <c r="E89" i="3"/>
  <c r="G89" i="3"/>
  <c r="E90" i="3"/>
  <c r="G90" i="3"/>
  <c r="E91" i="3"/>
  <c r="G91" i="3"/>
  <c r="E92" i="3"/>
  <c r="G92" i="3"/>
  <c r="E93" i="3"/>
  <c r="G93" i="3"/>
  <c r="E94" i="3"/>
  <c r="G94" i="3"/>
  <c r="E95" i="3"/>
  <c r="G95" i="3"/>
  <c r="E96" i="3"/>
  <c r="G96" i="3"/>
  <c r="E97" i="3"/>
  <c r="G97" i="3"/>
  <c r="E98" i="3"/>
  <c r="G98" i="3"/>
  <c r="E99" i="3"/>
  <c r="G99" i="3"/>
  <c r="E101" i="3"/>
  <c r="G101" i="3"/>
  <c r="E102" i="3"/>
  <c r="G102" i="3"/>
  <c r="E103" i="3"/>
  <c r="G103" i="3"/>
  <c r="E104" i="3"/>
  <c r="G104" i="3"/>
  <c r="E105" i="3"/>
  <c r="G105" i="3"/>
  <c r="E106" i="3"/>
  <c r="G106" i="3"/>
  <c r="E107" i="3"/>
  <c r="G107" i="3"/>
  <c r="E119" i="3"/>
  <c r="G119" i="3"/>
  <c r="E120" i="3"/>
  <c r="G120" i="3"/>
  <c r="E121" i="3"/>
  <c r="G121" i="3"/>
  <c r="E122" i="3"/>
  <c r="G122" i="3"/>
  <c r="E123" i="3"/>
  <c r="G123" i="3"/>
  <c r="E124" i="3"/>
  <c r="G124" i="3"/>
  <c r="E126" i="3"/>
  <c r="G126" i="3"/>
  <c r="E127" i="3"/>
  <c r="G127" i="3"/>
  <c r="E128" i="3"/>
  <c r="G128" i="3"/>
  <c r="E129" i="3"/>
  <c r="G129" i="3"/>
  <c r="E130" i="3"/>
  <c r="G130" i="3"/>
  <c r="E133" i="3"/>
  <c r="G133" i="3"/>
  <c r="E134" i="3"/>
  <c r="G134" i="3"/>
  <c r="E135" i="3"/>
  <c r="G135" i="3"/>
  <c r="E136" i="3"/>
  <c r="G136" i="3"/>
  <c r="E137" i="3"/>
  <c r="G137" i="3"/>
  <c r="E138" i="3"/>
  <c r="G138" i="3"/>
  <c r="E139" i="3"/>
  <c r="G139" i="3"/>
  <c r="E152" i="3"/>
  <c r="G11" i="3"/>
  <c r="E154" i="3"/>
  <c r="E157" i="3"/>
  <c r="E155" i="3"/>
  <c r="E156" i="3"/>
</calcChain>
</file>

<file path=xl/sharedStrings.xml><?xml version="1.0" encoding="utf-8"?>
<sst xmlns="http://schemas.openxmlformats.org/spreadsheetml/2006/main" count="303" uniqueCount="184">
  <si>
    <t>Description</t>
  </si>
  <si>
    <t>Quantity</t>
  </si>
  <si>
    <t>Unit</t>
  </si>
  <si>
    <t>Total</t>
  </si>
  <si>
    <t>LF</t>
  </si>
  <si>
    <t>Mobilization/Demobilization</t>
  </si>
  <si>
    <t>AC</t>
  </si>
  <si>
    <t>Clearing &amp; Grubbing</t>
  </si>
  <si>
    <t>CY</t>
  </si>
  <si>
    <t>SY</t>
  </si>
  <si>
    <t>EA</t>
  </si>
  <si>
    <t>SF</t>
  </si>
  <si>
    <t>Unit Price</t>
  </si>
  <si>
    <t>Common Excavation</t>
  </si>
  <si>
    <t>Fine Grading</t>
  </si>
  <si>
    <t>Mechanically Stabilized Earth Retaining Wall</t>
  </si>
  <si>
    <t>18" RCP - End Sections</t>
  </si>
  <si>
    <t>24" RCP - End Sections</t>
  </si>
  <si>
    <t>Reconstruct / Adjust Sewer Manholes</t>
  </si>
  <si>
    <t>Mulch</t>
  </si>
  <si>
    <t>Hay Bales - Temporary Erosion Control</t>
  </si>
  <si>
    <t>Monitor SWPPP</t>
  </si>
  <si>
    <t>Storm Water Pollution Prevention Plan (SWPPP)</t>
  </si>
  <si>
    <t>HR</t>
  </si>
  <si>
    <t>Concrete Sidewalk 4"</t>
  </si>
  <si>
    <t>Straight Granite Curb</t>
  </si>
  <si>
    <t>Curved Granite Curb</t>
  </si>
  <si>
    <t>Reset Granite Curb</t>
  </si>
  <si>
    <t>Hydrant</t>
  </si>
  <si>
    <t>Retroflective Paint Marking - 4" Line</t>
  </si>
  <si>
    <t>Retroflective Thermoplastic Pavement Marking - Symbol</t>
  </si>
  <si>
    <t>6" Cement Lined Ductile Iron Water Pipe CL 52</t>
  </si>
  <si>
    <t>8" Cement Lined Ductile Iron Water Pipe CL 52</t>
  </si>
  <si>
    <t>12" Cement Lined Ductile Iron Water Pipe CL 52</t>
  </si>
  <si>
    <t>20" Cement Lined Ductile Iron Water Pipe CL 52</t>
  </si>
  <si>
    <t>12" Gate Valve</t>
  </si>
  <si>
    <t>WK</t>
  </si>
  <si>
    <t>Site Preparation</t>
  </si>
  <si>
    <t>Utilities</t>
  </si>
  <si>
    <t>Roads</t>
  </si>
  <si>
    <t xml:space="preserve">Structural   </t>
  </si>
  <si>
    <t xml:space="preserve">Retaining Wall - Modular Block </t>
  </si>
  <si>
    <t>Physical Testing Laboratory Services</t>
  </si>
  <si>
    <t>Notes:</t>
  </si>
  <si>
    <t>Clean out Catch Basins (Vac-Truck)</t>
  </si>
  <si>
    <t>Site Stabilization/Landscaping</t>
  </si>
  <si>
    <t>New Trees - Evergreen Cedar</t>
  </si>
  <si>
    <t>New Trees - Deciduous - General</t>
  </si>
  <si>
    <t>Quality Control</t>
  </si>
  <si>
    <t>Project Documentation</t>
  </si>
  <si>
    <t>Site Maintenance</t>
  </si>
  <si>
    <t>Cobra Head Light onto Existing Pole</t>
  </si>
  <si>
    <t>Remove and Reset CB, DI Grate and Frame</t>
  </si>
  <si>
    <t>Saw Cut Pavement</t>
  </si>
  <si>
    <t>Traffic Loop Detectors</t>
  </si>
  <si>
    <t>Loam and Seed</t>
  </si>
  <si>
    <t>TON</t>
  </si>
  <si>
    <t xml:space="preserve">Hot Bituminous Pavement - Hand Method </t>
  </si>
  <si>
    <t>Bituminous Curb, Type B 6" Reveal</t>
  </si>
  <si>
    <t>Officers - 4 hr min</t>
  </si>
  <si>
    <t>Chlorine Injection Tap</t>
  </si>
  <si>
    <t>Pavement Prep for Top Coat if placed over 1 yr after Base Coat</t>
  </si>
  <si>
    <t xml:space="preserve">Hot Bituminous Pavement - Machine Method </t>
  </si>
  <si>
    <t>Gravel Backfill (304.2)</t>
  </si>
  <si>
    <t>Crushed Stone - Fine Gradation (304.4)</t>
  </si>
  <si>
    <t>Crushed Stone - Coarse Gradation (304.5)</t>
  </si>
  <si>
    <t>Crushed Gravel (304.3)</t>
  </si>
  <si>
    <t>Sod</t>
  </si>
  <si>
    <t>Flagger</t>
  </si>
  <si>
    <t>5% of total</t>
  </si>
  <si>
    <t xml:space="preserve">Drop Inlet </t>
  </si>
  <si>
    <t xml:space="preserve">Riprap </t>
  </si>
  <si>
    <t>Project Surety Schedule &amp; Performance Guarantee</t>
  </si>
  <si>
    <t>City of Rochester, New Hampshire</t>
  </si>
  <si>
    <t>Cold Plane</t>
  </si>
  <si>
    <t>Traffic Sign with Post</t>
  </si>
  <si>
    <t>Lightpole Base and Fixture</t>
  </si>
  <si>
    <t>Granular/Common Fill</t>
  </si>
  <si>
    <t xml:space="preserve">Bituminous Sidewalk 3" </t>
  </si>
  <si>
    <r>
      <t xml:space="preserve">Retroflective Thermoplastic Pavement Marking - </t>
    </r>
    <r>
      <rPr>
        <sz val="10"/>
        <rFont val="Calibri"/>
        <family val="2"/>
      </rPr>
      <t>≤</t>
    </r>
    <r>
      <rPr>
        <sz val="10"/>
        <rFont val="Arial"/>
      </rPr>
      <t xml:space="preserve"> 12" Line</t>
    </r>
  </si>
  <si>
    <r>
      <t xml:space="preserve">Obliterate Pavement Marking - </t>
    </r>
    <r>
      <rPr>
        <sz val="10"/>
        <rFont val="Calibri"/>
        <family val="2"/>
      </rPr>
      <t>≤</t>
    </r>
    <r>
      <rPr>
        <sz val="10"/>
        <rFont val="Arial"/>
        <family val="2"/>
      </rPr>
      <t>12</t>
    </r>
    <r>
      <rPr>
        <sz val="10"/>
        <rFont val="Arial"/>
      </rPr>
      <t>" Line</t>
    </r>
  </si>
  <si>
    <t>Guardrail (Steel Rail/ wood post)</t>
  </si>
  <si>
    <t xml:space="preserve">Catch Basin with Frame, Grate &amp; Hood </t>
  </si>
  <si>
    <t xml:space="preserve">Outlet/Inlet Control Structure </t>
  </si>
  <si>
    <t>15" RC Pipe - Class IV</t>
  </si>
  <si>
    <t>18" RC Pipe - Class IV</t>
  </si>
  <si>
    <t>24" RC Pipe - Class IV</t>
  </si>
  <si>
    <t>30" RC Pipe - Class IV</t>
  </si>
  <si>
    <t>36" RC Pipe - Class IV</t>
  </si>
  <si>
    <t>48" RC Pipe - Class V</t>
  </si>
  <si>
    <t>12" RC Pipe - Class III</t>
  </si>
  <si>
    <t>Reconstruct / Adjust Drainage Manholes</t>
  </si>
  <si>
    <t>Silt Fence (or equal)</t>
  </si>
  <si>
    <t>Dumpster (10 CY - 4 Ton)</t>
  </si>
  <si>
    <t xml:space="preserve">Specialty Requirements per N.O.D. </t>
  </si>
  <si>
    <t>8" Gate Valve</t>
  </si>
  <si>
    <t>PVC Service Pipe and Fittings</t>
  </si>
  <si>
    <t>15" RCP - End Sections</t>
  </si>
  <si>
    <t>Shrubs - Small</t>
  </si>
  <si>
    <t>Shrubs - Large</t>
  </si>
  <si>
    <t>Surety = 110% of the Uncompleted Work</t>
  </si>
  <si>
    <t>3. Unit cost of pipes inlcude cost of bedding materials</t>
  </si>
  <si>
    <t>2. This estimate may not be fully comprehensive and does not relieve the contractor or developer from obligations necessary to complete work as approved.</t>
  </si>
  <si>
    <t xml:space="preserve">1. The purpose of this document is to create a starting point for developers to determine the site work costs. </t>
  </si>
  <si>
    <t>4.  Prices related to ashphalt are volatile.  Prices may need to be routinetly updated.</t>
  </si>
  <si>
    <t>Chain Link/Stockade Fence - 5'</t>
  </si>
  <si>
    <t>Performance Guarantee (10% of total cost including 10% contingency)</t>
  </si>
  <si>
    <t>Unsuitable Excavation</t>
  </si>
  <si>
    <t>Reclaim Pavement</t>
  </si>
  <si>
    <t>Ledge Excavation</t>
  </si>
  <si>
    <t>LS</t>
  </si>
  <si>
    <t>12" Plastic Corrugated/Smooth Pipe</t>
  </si>
  <si>
    <t>15" Plastic Corrugated/Smooth Pipe</t>
  </si>
  <si>
    <t>18" Plastic Corrugated/Smooth Pipe</t>
  </si>
  <si>
    <t>24" Plastic Corrugated/Smooth Pipe</t>
  </si>
  <si>
    <t>30" Plastic Corrugated/Smooth Pipe</t>
  </si>
  <si>
    <t>36" Plastic Corrugated/Smooth Pipe</t>
  </si>
  <si>
    <t>Box Culvert ≤ 36' x 60'</t>
  </si>
  <si>
    <t>Demolition</t>
  </si>
  <si>
    <t>Retroflective Paint Pavement Marking - Symbol or Word</t>
  </si>
  <si>
    <r>
      <t xml:space="preserve">Box Culvert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36' x 60'</t>
    </r>
  </si>
  <si>
    <t>3/4" Copper/HDPE Water Pipe</t>
  </si>
  <si>
    <t>1" Copper/HDPE Water Pipe</t>
  </si>
  <si>
    <t>2" Copper/HDPE Water Pipe</t>
  </si>
  <si>
    <t>12" RCP - End Sections</t>
  </si>
  <si>
    <t>10% Contingency</t>
  </si>
  <si>
    <t>PVC Forcemain Pipe ≤ 3"</t>
  </si>
  <si>
    <t>PVC Forcemain Pipe &gt; 3"</t>
  </si>
  <si>
    <t>Site Clean Up (Removal of Construction Materials/Debris)</t>
  </si>
  <si>
    <t>Special Catch Basins (i.e. Tree box Filters)</t>
  </si>
  <si>
    <t>% Completed</t>
  </si>
  <si>
    <t xml:space="preserve"> Return</t>
  </si>
  <si>
    <t>Requested</t>
  </si>
  <si>
    <t xml:space="preserve">DATE:                                     </t>
  </si>
  <si>
    <t xml:space="preserve">PROJECT NAME &amp; ADDRESS:  </t>
  </si>
  <si>
    <t xml:space="preserve">MAP &amp; LOT:                             </t>
  </si>
  <si>
    <t xml:space="preserve">I/we request the City of Rochester Planning Board consider releasing the surety amount listed above for work that has been completed. </t>
  </si>
  <si>
    <t xml:space="preserve">Requester &amp; Title (please print) </t>
  </si>
  <si>
    <t>Requester Signature and date</t>
  </si>
  <si>
    <t xml:space="preserve">Owner /Applicant name (please print) </t>
  </si>
  <si>
    <t>Owner /Applicant Signature and date</t>
  </si>
  <si>
    <t>Removal of Pipe Lines ≤ 24"</t>
  </si>
  <si>
    <t>Removal of Pipe Lines &gt; 24"</t>
  </si>
  <si>
    <r>
      <t xml:space="preserve">Perf Underdrain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6"</t>
    </r>
  </si>
  <si>
    <t>Perf Underdrain &gt; 6"</t>
  </si>
  <si>
    <t>30" RCP - End Sections</t>
  </si>
  <si>
    <t>36" RCP - End Sections</t>
  </si>
  <si>
    <t>48" RCP - End Sections</t>
  </si>
  <si>
    <t>Manhole Covers and Frames (Drainage and Sewer)</t>
  </si>
  <si>
    <t>6" Gate Valve</t>
  </si>
  <si>
    <t>As-Built Drawing ($2,000 min total)</t>
  </si>
  <si>
    <t>Staking/Monumentation/Record Drawings Prep ($1,000 min total)</t>
  </si>
  <si>
    <t>Specialized or Site Specific Demolition ($1,100 min)</t>
  </si>
  <si>
    <t>Conduit Duct Bank (4" SCH 80 - 2 Pipes)</t>
  </si>
  <si>
    <t>Conduit Duct Bank (4" SCH 80 - 3 Pipes)</t>
  </si>
  <si>
    <t>Conduit Duct Bank (4" SCH 80 - 4 Pipes)</t>
  </si>
  <si>
    <t>MH - 4' Dia. w/Base and Top</t>
  </si>
  <si>
    <t>MH - 5' Dia.  w/Base and Top</t>
  </si>
  <si>
    <t>MH - 6' Dia.  w/Base and Top</t>
  </si>
  <si>
    <t>MH - 8' Dia.  w/Base and Top</t>
  </si>
  <si>
    <t>VF</t>
  </si>
  <si>
    <t>12" Plastic Flared End Sections</t>
  </si>
  <si>
    <t>15" Plastic Flared End Sections</t>
  </si>
  <si>
    <t>18" Plastic Flared End Sections</t>
  </si>
  <si>
    <t>24" Plastic Flared End Sections</t>
  </si>
  <si>
    <t>30" Plastic Flared End Sections</t>
  </si>
  <si>
    <t>36" Plastic Flared End Sections</t>
  </si>
  <si>
    <r>
      <t xml:space="preserve">PVC Sewer Gravity Main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8"</t>
    </r>
  </si>
  <si>
    <t>PVC Sewer Gravity Main &gt; 8"</t>
  </si>
  <si>
    <t>3/4" PE Water Pipe</t>
  </si>
  <si>
    <t>1" PE Water Pipe</t>
  </si>
  <si>
    <t>2" PE Water Pipe</t>
  </si>
  <si>
    <t>Curb Stop w/ Box &amp; Rod</t>
  </si>
  <si>
    <t xml:space="preserve">DI Fittings </t>
  </si>
  <si>
    <t>LB</t>
  </si>
  <si>
    <t>1" Water Service Tap &amp; Corporation</t>
  </si>
  <si>
    <t>Subdivision Electrification (Cost from utility)</t>
  </si>
  <si>
    <t>Permanent Dumpster Pad &amp; Enclosure</t>
  </si>
  <si>
    <t>Infiltration/Detention Basin (Volume of Storage)</t>
  </si>
  <si>
    <t>CF</t>
  </si>
  <si>
    <t>Rain Garden or Gravel Wetland (Volume of Storage)</t>
  </si>
  <si>
    <t>Subsurface Infiltration Chamber (Volume of Storage)</t>
  </si>
  <si>
    <t>Requirement or Other Cost not Listed Above</t>
  </si>
  <si>
    <t>Surety Return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</si>
</sst>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8"/>
      <name val="Palatino Linotype"/>
      <family val="1"/>
    </font>
    <font>
      <b/>
      <sz val="11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4" fontId="0" fillId="0" borderId="0" xfId="4" applyFont="1" applyFill="1"/>
    <xf numFmtId="0" fontId="5" fillId="0" borderId="0" xfId="0" applyFont="1"/>
    <xf numFmtId="8" fontId="0" fillId="0" borderId="1" xfId="4" applyNumberFormat="1" applyFont="1" applyFill="1" applyBorder="1" applyAlignment="1">
      <alignment horizontal="left"/>
    </xf>
    <xf numFmtId="44" fontId="0" fillId="0" borderId="1" xfId="4" applyFont="1" applyFill="1" applyBorder="1" applyAlignment="1">
      <alignment horizontal="left"/>
    </xf>
    <xf numFmtId="44" fontId="3" fillId="0" borderId="0" xfId="4" applyFont="1" applyFill="1"/>
    <xf numFmtId="44" fontId="3" fillId="2" borderId="2" xfId="4" applyFont="1" applyFill="1" applyBorder="1"/>
    <xf numFmtId="164" fontId="2" fillId="0" borderId="1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 applyAlignment="1">
      <alignment horizontal="left" vertical="center"/>
    </xf>
    <xf numFmtId="164" fontId="0" fillId="0" borderId="1" xfId="4" applyNumberFormat="1" applyFont="1" applyFill="1" applyBorder="1" applyAlignment="1">
      <alignment horizontal="center"/>
    </xf>
    <xf numFmtId="8" fontId="3" fillId="0" borderId="0" xfId="0" applyNumberFormat="1" applyFont="1" applyAlignment="1">
      <alignment horizontal="right"/>
    </xf>
    <xf numFmtId="0" fontId="12" fillId="0" borderId="0" xfId="1" applyFont="1" applyFill="1" applyAlignment="1">
      <alignment vertical="center" wrapText="1"/>
    </xf>
    <xf numFmtId="43" fontId="2" fillId="0" borderId="1" xfId="2" applyFont="1" applyFill="1" applyBorder="1" applyAlignment="1">
      <alignment horizontal="center"/>
    </xf>
    <xf numFmtId="43" fontId="3" fillId="0" borderId="0" xfId="3" applyFont="1" applyAlignment="1">
      <alignment horizontal="right"/>
    </xf>
    <xf numFmtId="0" fontId="4" fillId="0" borderId="0" xfId="0" applyFont="1"/>
    <xf numFmtId="164" fontId="2" fillId="0" borderId="0" xfId="4" applyNumberFormat="1" applyFont="1" applyFill="1" applyBorder="1" applyAlignment="1">
      <alignment horizontal="center"/>
    </xf>
    <xf numFmtId="9" fontId="0" fillId="0" borderId="0" xfId="5" applyFont="1" applyFill="1" applyBorder="1" applyAlignment="1">
      <alignment horizontal="left"/>
    </xf>
    <xf numFmtId="44" fontId="3" fillId="0" borderId="0" xfId="4" applyFont="1"/>
    <xf numFmtId="0" fontId="6" fillId="0" borderId="0" xfId="0" applyFont="1" applyAlignment="1">
      <alignment vertical="center" wrapText="1"/>
    </xf>
    <xf numFmtId="43" fontId="0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44" fontId="0" fillId="0" borderId="0" xfId="4" applyFont="1" applyFill="1" applyAlignment="1">
      <alignment vertical="center"/>
    </xf>
    <xf numFmtId="0" fontId="0" fillId="4" borderId="0" xfId="0" applyFill="1"/>
    <xf numFmtId="164" fontId="2" fillId="4" borderId="0" xfId="4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8" fontId="3" fillId="4" borderId="0" xfId="0" applyNumberFormat="1" applyFont="1" applyFill="1" applyAlignment="1">
      <alignment horizontal="right"/>
    </xf>
    <xf numFmtId="0" fontId="0" fillId="4" borderId="0" xfId="0" applyFill="1" applyAlignment="1">
      <alignment vertical="center"/>
    </xf>
    <xf numFmtId="43" fontId="0" fillId="0" borderId="0" xfId="2" applyFont="1" applyFill="1" applyAlignment="1"/>
    <xf numFmtId="43" fontId="0" fillId="0" borderId="0" xfId="2" applyFont="1" applyAlignment="1"/>
    <xf numFmtId="0" fontId="11" fillId="0" borderId="0" xfId="1" applyFill="1" applyBorder="1" applyAlignment="1">
      <alignment vertical="center" wrapText="1"/>
    </xf>
    <xf numFmtId="44" fontId="0" fillId="0" borderId="0" xfId="4" applyFont="1" applyFill="1" applyBorder="1"/>
    <xf numFmtId="44" fontId="10" fillId="4" borderId="0" xfId="4" applyFont="1" applyFill="1" applyBorder="1"/>
    <xf numFmtId="43" fontId="0" fillId="0" borderId="0" xfId="2" applyFont="1" applyFill="1" applyBorder="1" applyAlignment="1"/>
    <xf numFmtId="0" fontId="11" fillId="0" borderId="0" xfId="1" applyFill="1" applyBorder="1" applyAlignment="1">
      <alignment horizontal="left" vertical="center" wrapText="1"/>
    </xf>
    <xf numFmtId="44" fontId="8" fillId="0" borderId="0" xfId="4" applyFont="1" applyFill="1" applyBorder="1" applyAlignment="1">
      <alignment horizontal="center"/>
    </xf>
    <xf numFmtId="0" fontId="0" fillId="0" borderId="3" xfId="0" applyBorder="1"/>
    <xf numFmtId="8" fontId="3" fillId="0" borderId="3" xfId="0" applyNumberFormat="1" applyFont="1" applyBorder="1" applyAlignment="1">
      <alignment horizontal="right"/>
    </xf>
    <xf numFmtId="44" fontId="3" fillId="0" borderId="3" xfId="4" applyFont="1" applyBorder="1"/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1" fillId="0" borderId="0" xfId="2" applyFont="1" applyAlignment="1">
      <alignment horizontal="left" vertical="top"/>
    </xf>
    <xf numFmtId="8" fontId="1" fillId="0" borderId="0" xfId="0" applyNumberFormat="1" applyFont="1" applyAlignment="1">
      <alignment horizontal="center"/>
    </xf>
    <xf numFmtId="0" fontId="1" fillId="0" borderId="0" xfId="0" applyFont="1"/>
    <xf numFmtId="8" fontId="1" fillId="0" borderId="3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43" fontId="4" fillId="0" borderId="8" xfId="2" applyFont="1" applyFill="1" applyBorder="1" applyAlignment="1" applyProtection="1"/>
    <xf numFmtId="0" fontId="8" fillId="0" borderId="8" xfId="0" applyFont="1" applyBorder="1" applyAlignment="1">
      <alignment horizontal="center"/>
    </xf>
    <xf numFmtId="8" fontId="8" fillId="0" borderId="8" xfId="0" applyNumberFormat="1" applyFont="1" applyBorder="1" applyAlignment="1">
      <alignment horizontal="center"/>
    </xf>
    <xf numFmtId="8" fontId="4" fillId="0" borderId="8" xfId="0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8" fontId="2" fillId="0" borderId="1" xfId="0" applyNumberFormat="1" applyFont="1" applyBorder="1" applyAlignment="1">
      <alignment horizontal="left"/>
    </xf>
    <xf numFmtId="0" fontId="1" fillId="0" borderId="1" xfId="0" applyFont="1" applyBorder="1"/>
    <xf numFmtId="44" fontId="2" fillId="0" borderId="1" xfId="4" applyFont="1" applyFill="1" applyBorder="1" applyAlignment="1">
      <alignment horizontal="center"/>
    </xf>
    <xf numFmtId="9" fontId="13" fillId="4" borderId="0" xfId="5" applyFont="1" applyFill="1"/>
    <xf numFmtId="9" fontId="10" fillId="4" borderId="1" xfId="5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2" fillId="0" borderId="1" xfId="4" applyNumberFormat="1" applyFont="1" applyFill="1" applyBorder="1" applyAlignment="1" applyProtection="1">
      <alignment horizontal="center"/>
    </xf>
    <xf numFmtId="6" fontId="0" fillId="0" borderId="1" xfId="4" applyNumberFormat="1" applyFont="1" applyFill="1" applyBorder="1" applyAlignment="1" applyProtection="1">
      <alignment horizontal="left"/>
    </xf>
    <xf numFmtId="8" fontId="0" fillId="0" borderId="1" xfId="4" applyNumberFormat="1" applyFont="1" applyFill="1" applyBorder="1" applyAlignment="1" applyProtection="1">
      <alignment horizontal="left"/>
    </xf>
    <xf numFmtId="164" fontId="1" fillId="0" borderId="1" xfId="4" applyNumberFormat="1" applyFont="1" applyFill="1" applyBorder="1" applyAlignment="1" applyProtection="1">
      <alignment horizontal="center"/>
    </xf>
    <xf numFmtId="8" fontId="0" fillId="0" borderId="1" xfId="0" applyNumberFormat="1" applyBorder="1" applyAlignment="1">
      <alignment horizontal="left"/>
    </xf>
    <xf numFmtId="0" fontId="12" fillId="0" borderId="0" xfId="1" applyFont="1" applyFill="1" applyAlignment="1" applyProtection="1">
      <alignment vertical="center" wrapText="1"/>
      <protection locked="0"/>
    </xf>
    <xf numFmtId="43" fontId="0" fillId="0" borderId="1" xfId="2" applyFont="1" applyFill="1" applyBorder="1" applyAlignment="1" applyProtection="1">
      <protection locked="0"/>
    </xf>
    <xf numFmtId="9" fontId="2" fillId="4" borderId="1" xfId="5" applyFont="1" applyFill="1" applyBorder="1" applyAlignment="1" applyProtection="1">
      <alignment horizontal="center"/>
      <protection locked="0"/>
    </xf>
    <xf numFmtId="43" fontId="0" fillId="0" borderId="1" xfId="2" applyFont="1" applyFill="1" applyBorder="1" applyAlignment="1" applyProtection="1">
      <alignment horizontal="center"/>
      <protection locked="0"/>
    </xf>
    <xf numFmtId="43" fontId="2" fillId="0" borderId="1" xfId="2" applyFont="1" applyFill="1" applyBorder="1" applyAlignment="1" applyProtection="1">
      <protection locked="0"/>
    </xf>
    <xf numFmtId="43" fontId="3" fillId="0" borderId="1" xfId="2" applyFont="1" applyFill="1" applyBorder="1" applyAlignment="1" applyProtection="1">
      <protection locked="0"/>
    </xf>
    <xf numFmtId="43" fontId="2" fillId="0" borderId="1" xfId="2" applyFont="1" applyFill="1" applyBorder="1" applyAlignment="1" applyProtection="1">
      <alignment horizontal="center"/>
      <protection locked="0"/>
    </xf>
    <xf numFmtId="9" fontId="10" fillId="4" borderId="1" xfId="5" applyFont="1" applyFill="1" applyBorder="1" applyAlignment="1" applyProtection="1">
      <alignment horizontal="center"/>
      <protection locked="0"/>
    </xf>
    <xf numFmtId="164" fontId="1" fillId="0" borderId="1" xfId="4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8" fontId="1" fillId="0" borderId="7" xfId="0" applyNumberFormat="1" applyFont="1" applyBorder="1" applyAlignment="1">
      <alignment horizontal="center"/>
    </xf>
  </cellXfs>
  <cellStyles count="6">
    <cellStyle name="20% - Accent1" xfId="1" builtinId="30"/>
    <cellStyle name="Comma" xfId="2" builtinId="3"/>
    <cellStyle name="Comma 2" xfId="3" xr:uid="{00000000-0005-0000-0000-000002000000}"/>
    <cellStyle name="Currency" xfId="4" builtinId="4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3</xdr:row>
      <xdr:rowOff>55245</xdr:rowOff>
    </xdr:from>
    <xdr:to>
      <xdr:col>1</xdr:col>
      <xdr:colOff>18</xdr:colOff>
      <xdr:row>3</xdr:row>
      <xdr:rowOff>55245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AAC283C-05BD-62C7-D877-686F9CB2A511}"/>
            </a:ext>
          </a:extLst>
        </xdr:cNvPr>
        <xdr:cNvCxnSpPr/>
      </xdr:nvCxnSpPr>
      <xdr:spPr>
        <a:xfrm>
          <a:off x="19050" y="609600"/>
          <a:ext cx="54102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</xdr:colOff>
      <xdr:row>3</xdr:row>
      <xdr:rowOff>55245</xdr:rowOff>
    </xdr:from>
    <xdr:to>
      <xdr:col>3</xdr:col>
      <xdr:colOff>4</xdr:colOff>
      <xdr:row>3</xdr:row>
      <xdr:rowOff>55245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DF302B3-9FC2-B345-7DCC-E54A8E5FC5B5}"/>
            </a:ext>
          </a:extLst>
        </xdr:cNvPr>
        <xdr:cNvCxnSpPr/>
      </xdr:nvCxnSpPr>
      <xdr:spPr>
        <a:xfrm>
          <a:off x="19050" y="933450"/>
          <a:ext cx="53530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0</xdr:row>
      <xdr:rowOff>123825</xdr:rowOff>
    </xdr:from>
    <xdr:to>
      <xdr:col>6</xdr:col>
      <xdr:colOff>495300</xdr:colOff>
      <xdr:row>5</xdr:row>
      <xdr:rowOff>0</xdr:rowOff>
    </xdr:to>
    <xdr:pic>
      <xdr:nvPicPr>
        <xdr:cNvPr id="3189" name="Picture 3" descr="City Seal colored">
          <a:extLst>
            <a:ext uri="{FF2B5EF4-FFF2-40B4-BE49-F238E27FC236}">
              <a16:creationId xmlns:a16="http://schemas.microsoft.com/office/drawing/2014/main" id="{552179D4-568F-2469-24B0-C049BB1D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23825"/>
          <a:ext cx="1619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4"/>
  <sheetViews>
    <sheetView tabSelected="1" view="pageBreakPreview" zoomScaleNormal="100" zoomScaleSheetLayoutView="100" workbookViewId="0">
      <selection activeCell="E21" sqref="E21"/>
    </sheetView>
  </sheetViews>
  <sheetFormatPr defaultRowHeight="12.75" x14ac:dyDescent="0.2"/>
  <cols>
    <col min="1" max="1" width="55.28515625" customWidth="1"/>
    <col min="2" max="2" width="10.5703125" style="35" customWidth="1"/>
    <col min="3" max="4" width="11" bestFit="1" customWidth="1"/>
    <col min="5" max="5" width="13.5703125" style="6" customWidth="1"/>
    <col min="6" max="6" width="13.7109375" style="30" customWidth="1"/>
    <col min="7" max="7" width="13.7109375" bestFit="1" customWidth="1"/>
  </cols>
  <sheetData>
    <row r="1" spans="1:7" ht="25.5" x14ac:dyDescent="0.2">
      <c r="A1" s="16" t="s">
        <v>73</v>
      </c>
      <c r="B1" s="37"/>
      <c r="C1" s="38"/>
      <c r="E1" s="38"/>
      <c r="F1" s="39"/>
      <c r="G1" s="38"/>
    </row>
    <row r="2" spans="1:7" ht="18" x14ac:dyDescent="0.25">
      <c r="A2" s="7" t="s">
        <v>72</v>
      </c>
      <c r="B2" s="37"/>
      <c r="C2" s="38"/>
      <c r="E2" s="38"/>
      <c r="F2" s="39"/>
      <c r="G2" s="38"/>
    </row>
    <row r="3" spans="1:7" ht="18" x14ac:dyDescent="0.25">
      <c r="A3" s="7" t="s">
        <v>183</v>
      </c>
      <c r="B3" s="37"/>
      <c r="C3" s="38"/>
      <c r="E3" s="38"/>
      <c r="F3" s="39"/>
      <c r="G3" s="38"/>
    </row>
    <row r="4" spans="1:7" ht="18" x14ac:dyDescent="0.25">
      <c r="A4" s="7"/>
      <c r="B4" s="37"/>
      <c r="C4" s="38"/>
      <c r="E4" s="38"/>
      <c r="F4" s="39"/>
      <c r="G4" s="38"/>
    </row>
    <row r="5" spans="1:7" ht="15.75" x14ac:dyDescent="0.2">
      <c r="A5" s="69" t="s">
        <v>134</v>
      </c>
      <c r="B5" s="40"/>
      <c r="C5" s="38"/>
      <c r="E5" s="38"/>
      <c r="F5" s="39"/>
      <c r="G5" s="38"/>
    </row>
    <row r="6" spans="1:7" ht="15.75" x14ac:dyDescent="0.2">
      <c r="A6" s="69" t="s">
        <v>133</v>
      </c>
      <c r="B6" s="40"/>
      <c r="C6" s="38"/>
      <c r="E6" s="38"/>
      <c r="F6" s="39"/>
      <c r="G6" s="38"/>
    </row>
    <row r="7" spans="1:7" ht="15.75" x14ac:dyDescent="0.2">
      <c r="A7" s="69" t="s">
        <v>135</v>
      </c>
      <c r="B7" s="40"/>
      <c r="C7" s="38"/>
      <c r="E7" s="38"/>
      <c r="F7" s="39"/>
      <c r="G7" s="38"/>
    </row>
    <row r="8" spans="1:7" ht="15.75" x14ac:dyDescent="0.25">
      <c r="A8" s="19"/>
      <c r="B8" s="40"/>
      <c r="C8" s="38"/>
      <c r="E8" s="41"/>
      <c r="F8" s="39"/>
      <c r="G8" s="42" t="s">
        <v>132</v>
      </c>
    </row>
    <row r="9" spans="1:7" ht="16.5" thickBot="1" x14ac:dyDescent="0.3">
      <c r="A9" s="52" t="s">
        <v>0</v>
      </c>
      <c r="B9" s="53" t="s">
        <v>1</v>
      </c>
      <c r="C9" s="54" t="s">
        <v>2</v>
      </c>
      <c r="D9" s="55" t="s">
        <v>12</v>
      </c>
      <c r="E9" s="56" t="s">
        <v>3</v>
      </c>
      <c r="F9" s="57" t="s">
        <v>130</v>
      </c>
      <c r="G9" s="54" t="s">
        <v>131</v>
      </c>
    </row>
    <row r="10" spans="1:7" ht="16.5" thickTop="1" thickBot="1" x14ac:dyDescent="0.3">
      <c r="A10" s="78" t="s">
        <v>37</v>
      </c>
      <c r="B10" s="79"/>
      <c r="C10" s="79"/>
      <c r="D10" s="79"/>
      <c r="E10" s="80"/>
    </row>
    <row r="11" spans="1:7" ht="14.25" thickTop="1" thickBot="1" x14ac:dyDescent="0.25">
      <c r="A11" s="2" t="s">
        <v>7</v>
      </c>
      <c r="B11" s="70">
        <v>0</v>
      </c>
      <c r="C11" s="64" t="s">
        <v>6</v>
      </c>
      <c r="D11" s="65">
        <v>12000</v>
      </c>
      <c r="E11" s="9">
        <f>B11*D11</f>
        <v>0</v>
      </c>
      <c r="F11" s="71"/>
      <c r="G11" s="60">
        <f>E11*F11</f>
        <v>0</v>
      </c>
    </row>
    <row r="12" spans="1:7" ht="14.25" thickTop="1" thickBot="1" x14ac:dyDescent="0.25">
      <c r="A12" s="59" t="s">
        <v>141</v>
      </c>
      <c r="B12" s="70">
        <v>0</v>
      </c>
      <c r="C12" s="64" t="s">
        <v>4</v>
      </c>
      <c r="D12" s="66">
        <v>18</v>
      </c>
      <c r="E12" s="9">
        <f t="shared" ref="E12:E46" si="0">B12*D12</f>
        <v>0</v>
      </c>
      <c r="F12" s="71"/>
      <c r="G12" s="60">
        <f t="shared" ref="G12:G77" si="1">E12*F12</f>
        <v>0</v>
      </c>
    </row>
    <row r="13" spans="1:7" ht="14.25" thickTop="1" thickBot="1" x14ac:dyDescent="0.25">
      <c r="A13" s="59" t="s">
        <v>142</v>
      </c>
      <c r="B13" s="70">
        <v>0</v>
      </c>
      <c r="C13" s="67" t="s">
        <v>4</v>
      </c>
      <c r="D13" s="66">
        <v>36</v>
      </c>
      <c r="E13" s="9">
        <f>B13*D13</f>
        <v>0</v>
      </c>
      <c r="F13" s="71"/>
      <c r="G13" s="60">
        <f>E13*F13</f>
        <v>0</v>
      </c>
    </row>
    <row r="14" spans="1:7" ht="14.25" thickTop="1" thickBot="1" x14ac:dyDescent="0.25">
      <c r="A14" s="2" t="s">
        <v>13</v>
      </c>
      <c r="B14" s="70">
        <v>0</v>
      </c>
      <c r="C14" s="64" t="s">
        <v>8</v>
      </c>
      <c r="D14" s="68">
        <v>16</v>
      </c>
      <c r="E14" s="9">
        <f t="shared" si="0"/>
        <v>0</v>
      </c>
      <c r="F14" s="71"/>
      <c r="G14" s="60">
        <f t="shared" si="1"/>
        <v>0</v>
      </c>
    </row>
    <row r="15" spans="1:7" ht="14.25" thickTop="1" thickBot="1" x14ac:dyDescent="0.25">
      <c r="A15" s="2" t="s">
        <v>107</v>
      </c>
      <c r="B15" s="70">
        <v>0</v>
      </c>
      <c r="C15" s="64" t="s">
        <v>8</v>
      </c>
      <c r="D15" s="68">
        <v>36</v>
      </c>
      <c r="E15" s="9">
        <f t="shared" si="0"/>
        <v>0</v>
      </c>
      <c r="F15" s="71"/>
      <c r="G15" s="60">
        <f t="shared" si="1"/>
        <v>0</v>
      </c>
    </row>
    <row r="16" spans="1:7" ht="14.25" thickTop="1" thickBot="1" x14ac:dyDescent="0.25">
      <c r="A16" s="2" t="s">
        <v>109</v>
      </c>
      <c r="B16" s="70">
        <v>0</v>
      </c>
      <c r="C16" s="64" t="s">
        <v>8</v>
      </c>
      <c r="D16" s="68">
        <v>125</v>
      </c>
      <c r="E16" s="9">
        <f t="shared" si="0"/>
        <v>0</v>
      </c>
      <c r="F16" s="71"/>
      <c r="G16" s="60">
        <f t="shared" si="1"/>
        <v>0</v>
      </c>
    </row>
    <row r="17" spans="1:7" ht="14.25" thickTop="1" thickBot="1" x14ac:dyDescent="0.25">
      <c r="A17" s="3" t="s">
        <v>53</v>
      </c>
      <c r="B17" s="70">
        <v>0</v>
      </c>
      <c r="C17" s="13" t="s">
        <v>4</v>
      </c>
      <c r="D17" s="58">
        <v>2.6</v>
      </c>
      <c r="E17" s="9">
        <f t="shared" si="0"/>
        <v>0</v>
      </c>
      <c r="F17" s="71"/>
      <c r="G17" s="60">
        <f t="shared" si="1"/>
        <v>0</v>
      </c>
    </row>
    <row r="18" spans="1:7" ht="16.5" thickTop="1" thickBot="1" x14ac:dyDescent="0.3">
      <c r="A18" s="78" t="s">
        <v>39</v>
      </c>
      <c r="B18" s="79"/>
      <c r="C18" s="79"/>
      <c r="D18" s="79"/>
      <c r="E18" s="80"/>
      <c r="F18" s="61"/>
    </row>
    <row r="19" spans="1:7" ht="14.25" thickTop="1" thickBot="1" x14ac:dyDescent="0.25">
      <c r="A19" s="5" t="s">
        <v>77</v>
      </c>
      <c r="B19" s="72">
        <v>0</v>
      </c>
      <c r="C19" s="12" t="s">
        <v>8</v>
      </c>
      <c r="D19" s="8">
        <v>32</v>
      </c>
      <c r="E19" s="9">
        <f t="shared" si="0"/>
        <v>0</v>
      </c>
      <c r="F19" s="71"/>
      <c r="G19" s="60">
        <f t="shared" si="1"/>
        <v>0</v>
      </c>
    </row>
    <row r="20" spans="1:7" ht="14.25" thickTop="1" thickBot="1" x14ac:dyDescent="0.25">
      <c r="A20" s="2" t="s">
        <v>63</v>
      </c>
      <c r="B20" s="72">
        <v>0</v>
      </c>
      <c r="C20" s="12" t="s">
        <v>8</v>
      </c>
      <c r="D20" s="8">
        <v>36</v>
      </c>
      <c r="E20" s="9">
        <f t="shared" si="0"/>
        <v>0</v>
      </c>
      <c r="F20" s="71"/>
      <c r="G20" s="60">
        <f t="shared" si="1"/>
        <v>0</v>
      </c>
    </row>
    <row r="21" spans="1:7" ht="14.25" thickTop="1" thickBot="1" x14ac:dyDescent="0.25">
      <c r="A21" s="2" t="s">
        <v>66</v>
      </c>
      <c r="B21" s="72">
        <v>0</v>
      </c>
      <c r="C21" s="12" t="s">
        <v>8</v>
      </c>
      <c r="D21" s="8">
        <v>36</v>
      </c>
      <c r="E21" s="9">
        <f t="shared" si="0"/>
        <v>0</v>
      </c>
      <c r="F21" s="71"/>
      <c r="G21" s="60">
        <f t="shared" si="1"/>
        <v>0</v>
      </c>
    </row>
    <row r="22" spans="1:7" ht="14.25" thickTop="1" thickBot="1" x14ac:dyDescent="0.25">
      <c r="A22" s="2" t="s">
        <v>64</v>
      </c>
      <c r="B22" s="72">
        <v>0</v>
      </c>
      <c r="C22" s="12" t="s">
        <v>8</v>
      </c>
      <c r="D22" s="8">
        <v>40</v>
      </c>
      <c r="E22" s="9">
        <f t="shared" si="0"/>
        <v>0</v>
      </c>
      <c r="F22" s="71"/>
      <c r="G22" s="60">
        <f t="shared" si="1"/>
        <v>0</v>
      </c>
    </row>
    <row r="23" spans="1:7" ht="14.25" thickTop="1" thickBot="1" x14ac:dyDescent="0.25">
      <c r="A23" s="2" t="s">
        <v>65</v>
      </c>
      <c r="B23" s="72">
        <v>0</v>
      </c>
      <c r="C23" s="12" t="s">
        <v>8</v>
      </c>
      <c r="D23" s="8">
        <v>42</v>
      </c>
      <c r="E23" s="9">
        <f t="shared" si="0"/>
        <v>0</v>
      </c>
      <c r="F23" s="71"/>
      <c r="G23" s="60">
        <f t="shared" si="1"/>
        <v>0</v>
      </c>
    </row>
    <row r="24" spans="1:7" ht="14.25" thickTop="1" thickBot="1" x14ac:dyDescent="0.25">
      <c r="A24" s="2" t="s">
        <v>57</v>
      </c>
      <c r="B24" s="72">
        <v>0</v>
      </c>
      <c r="C24" s="12" t="s">
        <v>56</v>
      </c>
      <c r="D24" s="8">
        <v>170</v>
      </c>
      <c r="E24" s="9">
        <f t="shared" si="0"/>
        <v>0</v>
      </c>
      <c r="F24" s="71"/>
      <c r="G24" s="60">
        <f t="shared" si="1"/>
        <v>0</v>
      </c>
    </row>
    <row r="25" spans="1:7" ht="14.25" thickTop="1" thickBot="1" x14ac:dyDescent="0.25">
      <c r="A25" s="2" t="s">
        <v>62</v>
      </c>
      <c r="B25" s="72">
        <v>0</v>
      </c>
      <c r="C25" s="12" t="s">
        <v>56</v>
      </c>
      <c r="D25" s="8">
        <v>105</v>
      </c>
      <c r="E25" s="9">
        <f t="shared" si="0"/>
        <v>0</v>
      </c>
      <c r="F25" s="71"/>
      <c r="G25" s="60">
        <f t="shared" si="1"/>
        <v>0</v>
      </c>
    </row>
    <row r="26" spans="1:7" ht="14.25" thickTop="1" thickBot="1" x14ac:dyDescent="0.25">
      <c r="A26" s="2" t="s">
        <v>61</v>
      </c>
      <c r="B26" s="72">
        <v>0</v>
      </c>
      <c r="C26" s="12" t="s">
        <v>9</v>
      </c>
      <c r="D26" s="8">
        <v>1</v>
      </c>
      <c r="E26" s="9">
        <f t="shared" si="0"/>
        <v>0</v>
      </c>
      <c r="F26" s="71"/>
      <c r="G26" s="60">
        <f t="shared" si="1"/>
        <v>0</v>
      </c>
    </row>
    <row r="27" spans="1:7" ht="14.25" thickTop="1" thickBot="1" x14ac:dyDescent="0.25">
      <c r="A27" s="5" t="s">
        <v>74</v>
      </c>
      <c r="B27" s="72">
        <v>0</v>
      </c>
      <c r="C27" s="12" t="s">
        <v>9</v>
      </c>
      <c r="D27" s="8">
        <v>6.5</v>
      </c>
      <c r="E27" s="9">
        <f t="shared" si="0"/>
        <v>0</v>
      </c>
      <c r="F27" s="71"/>
      <c r="G27" s="60">
        <f t="shared" si="1"/>
        <v>0</v>
      </c>
    </row>
    <row r="28" spans="1:7" ht="14.25" thickTop="1" thickBot="1" x14ac:dyDescent="0.25">
      <c r="A28" s="5" t="s">
        <v>108</v>
      </c>
      <c r="B28" s="72">
        <v>0</v>
      </c>
      <c r="C28" s="12" t="s">
        <v>9</v>
      </c>
      <c r="D28" s="8">
        <v>4</v>
      </c>
      <c r="E28" s="9">
        <f t="shared" si="0"/>
        <v>0</v>
      </c>
      <c r="F28" s="71"/>
      <c r="G28" s="60">
        <f t="shared" si="1"/>
        <v>0</v>
      </c>
    </row>
    <row r="29" spans="1:7" ht="14.25" thickTop="1" thickBot="1" x14ac:dyDescent="0.25">
      <c r="A29" s="2" t="s">
        <v>14</v>
      </c>
      <c r="B29" s="72">
        <v>0</v>
      </c>
      <c r="C29" s="12" t="s">
        <v>9</v>
      </c>
      <c r="D29" s="8">
        <v>3</v>
      </c>
      <c r="E29" s="9">
        <f t="shared" si="0"/>
        <v>0</v>
      </c>
      <c r="F29" s="71"/>
      <c r="G29" s="60">
        <f t="shared" si="1"/>
        <v>0</v>
      </c>
    </row>
    <row r="30" spans="1:7" ht="14.25" thickTop="1" thickBot="1" x14ac:dyDescent="0.25">
      <c r="A30" s="2" t="s">
        <v>24</v>
      </c>
      <c r="B30" s="72">
        <v>0</v>
      </c>
      <c r="C30" s="12" t="s">
        <v>9</v>
      </c>
      <c r="D30" s="8">
        <v>62</v>
      </c>
      <c r="E30" s="9">
        <f t="shared" si="0"/>
        <v>0</v>
      </c>
      <c r="F30" s="71"/>
      <c r="G30" s="60">
        <f t="shared" si="1"/>
        <v>0</v>
      </c>
    </row>
    <row r="31" spans="1:7" ht="14.25" thickTop="1" thickBot="1" x14ac:dyDescent="0.25">
      <c r="A31" s="5" t="s">
        <v>78</v>
      </c>
      <c r="B31" s="72">
        <v>0</v>
      </c>
      <c r="C31" s="12" t="s">
        <v>4</v>
      </c>
      <c r="D31" s="8">
        <v>44</v>
      </c>
      <c r="E31" s="9">
        <f t="shared" si="0"/>
        <v>0</v>
      </c>
      <c r="F31" s="71"/>
      <c r="G31" s="60">
        <f t="shared" si="1"/>
        <v>0</v>
      </c>
    </row>
    <row r="32" spans="1:7" ht="14.25" thickTop="1" thickBot="1" x14ac:dyDescent="0.25">
      <c r="A32" s="2" t="s">
        <v>25</v>
      </c>
      <c r="B32" s="72">
        <v>0</v>
      </c>
      <c r="C32" s="12" t="s">
        <v>4</v>
      </c>
      <c r="D32" s="8">
        <v>40</v>
      </c>
      <c r="E32" s="9">
        <f t="shared" si="0"/>
        <v>0</v>
      </c>
      <c r="F32" s="71"/>
      <c r="G32" s="60">
        <f t="shared" si="1"/>
        <v>0</v>
      </c>
    </row>
    <row r="33" spans="1:7" ht="14.25" thickTop="1" thickBot="1" x14ac:dyDescent="0.25">
      <c r="A33" s="2" t="s">
        <v>26</v>
      </c>
      <c r="B33" s="72">
        <v>0</v>
      </c>
      <c r="C33" s="12" t="s">
        <v>4</v>
      </c>
      <c r="D33" s="8">
        <v>50</v>
      </c>
      <c r="E33" s="9">
        <f t="shared" si="0"/>
        <v>0</v>
      </c>
      <c r="F33" s="71"/>
      <c r="G33" s="60">
        <f t="shared" si="1"/>
        <v>0</v>
      </c>
    </row>
    <row r="34" spans="1:7" ht="14.25" thickTop="1" thickBot="1" x14ac:dyDescent="0.25">
      <c r="A34" s="2" t="s">
        <v>27</v>
      </c>
      <c r="B34" s="72">
        <v>0</v>
      </c>
      <c r="C34" s="12" t="s">
        <v>4</v>
      </c>
      <c r="D34" s="8">
        <v>21</v>
      </c>
      <c r="E34" s="9">
        <f t="shared" si="0"/>
        <v>0</v>
      </c>
      <c r="F34" s="71"/>
      <c r="G34" s="60">
        <f t="shared" si="1"/>
        <v>0</v>
      </c>
    </row>
    <row r="35" spans="1:7" ht="14.25" thickTop="1" thickBot="1" x14ac:dyDescent="0.25">
      <c r="A35" s="5" t="s">
        <v>58</v>
      </c>
      <c r="B35" s="72">
        <v>0</v>
      </c>
      <c r="C35" s="12" t="s">
        <v>4</v>
      </c>
      <c r="D35" s="8">
        <v>12</v>
      </c>
      <c r="E35" s="9">
        <f t="shared" si="0"/>
        <v>0</v>
      </c>
      <c r="F35" s="71"/>
      <c r="G35" s="60">
        <f t="shared" si="1"/>
        <v>0</v>
      </c>
    </row>
    <row r="36" spans="1:7" ht="14.25" thickTop="1" thickBot="1" x14ac:dyDescent="0.25">
      <c r="A36" s="5" t="s">
        <v>75</v>
      </c>
      <c r="B36" s="72">
        <v>0</v>
      </c>
      <c r="C36" s="12" t="s">
        <v>10</v>
      </c>
      <c r="D36" s="8">
        <v>320</v>
      </c>
      <c r="E36" s="9">
        <f t="shared" si="0"/>
        <v>0</v>
      </c>
      <c r="F36" s="71"/>
      <c r="G36" s="60">
        <f t="shared" si="1"/>
        <v>0</v>
      </c>
    </row>
    <row r="37" spans="1:7" ht="14.25" thickTop="1" thickBot="1" x14ac:dyDescent="0.25">
      <c r="A37" s="5" t="s">
        <v>76</v>
      </c>
      <c r="B37" s="72">
        <v>0</v>
      </c>
      <c r="C37" s="12" t="s">
        <v>10</v>
      </c>
      <c r="D37" s="8">
        <v>12000</v>
      </c>
      <c r="E37" s="9">
        <f t="shared" ref="E37:E42" si="2">B37*D37</f>
        <v>0</v>
      </c>
      <c r="F37" s="71"/>
      <c r="G37" s="60">
        <f t="shared" ref="G37:G42" si="3">E37*F37</f>
        <v>0</v>
      </c>
    </row>
    <row r="38" spans="1:7" ht="14.25" thickTop="1" thickBot="1" x14ac:dyDescent="0.25">
      <c r="A38" s="2" t="s">
        <v>51</v>
      </c>
      <c r="B38" s="72">
        <v>0</v>
      </c>
      <c r="C38" s="12" t="s">
        <v>10</v>
      </c>
      <c r="D38" s="8">
        <v>1170</v>
      </c>
      <c r="E38" s="9">
        <f t="shared" si="2"/>
        <v>0</v>
      </c>
      <c r="F38" s="71"/>
      <c r="G38" s="60">
        <f t="shared" si="3"/>
        <v>0</v>
      </c>
    </row>
    <row r="39" spans="1:7" ht="14.25" thickTop="1" thickBot="1" x14ac:dyDescent="0.25">
      <c r="A39" s="59" t="s">
        <v>153</v>
      </c>
      <c r="B39" s="72">
        <v>0</v>
      </c>
      <c r="C39" s="12" t="s">
        <v>4</v>
      </c>
      <c r="D39" s="8">
        <v>80</v>
      </c>
      <c r="E39" s="9">
        <f t="shared" si="2"/>
        <v>0</v>
      </c>
      <c r="F39" s="71"/>
      <c r="G39" s="60">
        <f t="shared" si="3"/>
        <v>0</v>
      </c>
    </row>
    <row r="40" spans="1:7" ht="14.25" thickTop="1" thickBot="1" x14ac:dyDescent="0.25">
      <c r="A40" s="59" t="s">
        <v>154</v>
      </c>
      <c r="B40" s="72">
        <v>0</v>
      </c>
      <c r="C40" s="12" t="s">
        <v>4</v>
      </c>
      <c r="D40" s="8">
        <v>100</v>
      </c>
      <c r="E40" s="9">
        <f t="shared" si="2"/>
        <v>0</v>
      </c>
      <c r="F40" s="71"/>
      <c r="G40" s="60">
        <f t="shared" si="3"/>
        <v>0</v>
      </c>
    </row>
    <row r="41" spans="1:7" ht="14.25" thickTop="1" thickBot="1" x14ac:dyDescent="0.25">
      <c r="A41" s="59" t="s">
        <v>155</v>
      </c>
      <c r="B41" s="72">
        <v>0</v>
      </c>
      <c r="C41" s="12" t="s">
        <v>4</v>
      </c>
      <c r="D41" s="8">
        <v>120</v>
      </c>
      <c r="E41" s="9">
        <f t="shared" si="2"/>
        <v>0</v>
      </c>
      <c r="F41" s="71"/>
      <c r="G41" s="60">
        <f t="shared" si="3"/>
        <v>0</v>
      </c>
    </row>
    <row r="42" spans="1:7" ht="14.25" thickTop="1" thickBot="1" x14ac:dyDescent="0.25">
      <c r="A42" s="3" t="s">
        <v>54</v>
      </c>
      <c r="B42" s="72">
        <v>0</v>
      </c>
      <c r="C42" s="13" t="s">
        <v>10</v>
      </c>
      <c r="D42" s="8">
        <v>1000</v>
      </c>
      <c r="E42" s="9">
        <f t="shared" si="2"/>
        <v>0</v>
      </c>
      <c r="F42" s="71"/>
      <c r="G42" s="60">
        <f t="shared" si="3"/>
        <v>0</v>
      </c>
    </row>
    <row r="43" spans="1:7" ht="14.25" thickTop="1" thickBot="1" x14ac:dyDescent="0.25">
      <c r="A43" s="2" t="s">
        <v>29</v>
      </c>
      <c r="B43" s="72">
        <v>0</v>
      </c>
      <c r="C43" s="12" t="s">
        <v>4</v>
      </c>
      <c r="D43" s="8">
        <v>1.2</v>
      </c>
      <c r="E43" s="9">
        <f t="shared" si="0"/>
        <v>0</v>
      </c>
      <c r="F43" s="71"/>
      <c r="G43" s="60">
        <f t="shared" si="1"/>
        <v>0</v>
      </c>
    </row>
    <row r="44" spans="1:7" ht="14.25" thickTop="1" thickBot="1" x14ac:dyDescent="0.25">
      <c r="A44" s="2" t="s">
        <v>119</v>
      </c>
      <c r="B44" s="72">
        <v>0</v>
      </c>
      <c r="C44" s="12" t="s">
        <v>10</v>
      </c>
      <c r="D44" s="8">
        <v>51</v>
      </c>
      <c r="E44" s="9">
        <f t="shared" si="0"/>
        <v>0</v>
      </c>
      <c r="F44" s="71"/>
      <c r="G44" s="60">
        <f t="shared" si="1"/>
        <v>0</v>
      </c>
    </row>
    <row r="45" spans="1:7" ht="14.25" thickTop="1" thickBot="1" x14ac:dyDescent="0.25">
      <c r="A45" s="5" t="s">
        <v>79</v>
      </c>
      <c r="B45" s="72">
        <v>0</v>
      </c>
      <c r="C45" s="12" t="s">
        <v>4</v>
      </c>
      <c r="D45" s="8">
        <v>3.2</v>
      </c>
      <c r="E45" s="9">
        <f t="shared" si="0"/>
        <v>0</v>
      </c>
      <c r="F45" s="71"/>
      <c r="G45" s="60">
        <f t="shared" si="1"/>
        <v>0</v>
      </c>
    </row>
    <row r="46" spans="1:7" ht="14.25" thickTop="1" thickBot="1" x14ac:dyDescent="0.25">
      <c r="A46" s="2" t="s">
        <v>30</v>
      </c>
      <c r="B46" s="72">
        <v>0</v>
      </c>
      <c r="C46" s="12" t="s">
        <v>10</v>
      </c>
      <c r="D46" s="8">
        <v>130</v>
      </c>
      <c r="E46" s="9">
        <f t="shared" si="0"/>
        <v>0</v>
      </c>
      <c r="F46" s="71"/>
      <c r="G46" s="60">
        <f t="shared" si="1"/>
        <v>0</v>
      </c>
    </row>
    <row r="47" spans="1:7" ht="14.25" thickTop="1" thickBot="1" x14ac:dyDescent="0.25">
      <c r="A47" s="5" t="s">
        <v>80</v>
      </c>
      <c r="B47" s="72">
        <v>0</v>
      </c>
      <c r="C47" s="12" t="s">
        <v>4</v>
      </c>
      <c r="D47" s="8">
        <v>1</v>
      </c>
      <c r="E47" s="9">
        <f>B47*D47</f>
        <v>0</v>
      </c>
      <c r="F47" s="71"/>
      <c r="G47" s="60">
        <f t="shared" si="1"/>
        <v>0</v>
      </c>
    </row>
    <row r="48" spans="1:7" ht="14.25" thickTop="1" thickBot="1" x14ac:dyDescent="0.25">
      <c r="A48" s="4" t="s">
        <v>81</v>
      </c>
      <c r="B48" s="72">
        <v>0</v>
      </c>
      <c r="C48" s="12" t="s">
        <v>4</v>
      </c>
      <c r="D48" s="8">
        <v>45</v>
      </c>
      <c r="E48" s="9">
        <f>B48*D48</f>
        <v>0</v>
      </c>
      <c r="F48" s="71"/>
      <c r="G48" s="60">
        <f t="shared" si="1"/>
        <v>0</v>
      </c>
    </row>
    <row r="49" spans="1:7" ht="16.5" thickTop="1" thickBot="1" x14ac:dyDescent="0.3">
      <c r="A49" s="78" t="s">
        <v>40</v>
      </c>
      <c r="B49" s="79"/>
      <c r="C49" s="79"/>
      <c r="D49" s="79"/>
      <c r="E49" s="80">
        <f>B49*D49</f>
        <v>0</v>
      </c>
      <c r="F49" s="61"/>
    </row>
    <row r="50" spans="1:7" ht="14.25" thickTop="1" thickBot="1" x14ac:dyDescent="0.25">
      <c r="A50" s="2" t="s">
        <v>15</v>
      </c>
      <c r="B50" s="70">
        <v>0</v>
      </c>
      <c r="C50" s="12" t="s">
        <v>11</v>
      </c>
      <c r="D50" s="8">
        <v>50</v>
      </c>
      <c r="E50" s="9">
        <f>B50*D50</f>
        <v>0</v>
      </c>
      <c r="F50" s="71"/>
      <c r="G50" s="60">
        <f t="shared" si="1"/>
        <v>0</v>
      </c>
    </row>
    <row r="51" spans="1:7" ht="14.25" thickTop="1" thickBot="1" x14ac:dyDescent="0.25">
      <c r="A51" s="2" t="s">
        <v>41</v>
      </c>
      <c r="B51" s="70">
        <v>0</v>
      </c>
      <c r="C51" s="12" t="s">
        <v>11</v>
      </c>
      <c r="D51" s="8">
        <v>54</v>
      </c>
      <c r="E51" s="9">
        <f t="shared" ref="E51:E107" si="4">B51*D51</f>
        <v>0</v>
      </c>
      <c r="F51" s="71"/>
      <c r="G51" s="60">
        <f t="shared" si="1"/>
        <v>0</v>
      </c>
    </row>
    <row r="52" spans="1:7" ht="16.5" thickTop="1" thickBot="1" x14ac:dyDescent="0.3">
      <c r="A52" s="78" t="s">
        <v>38</v>
      </c>
      <c r="B52" s="79"/>
      <c r="C52" s="79"/>
      <c r="D52" s="79"/>
      <c r="E52" s="80">
        <f t="shared" si="4"/>
        <v>0</v>
      </c>
      <c r="F52" s="61"/>
      <c r="G52" s="60">
        <f t="shared" si="1"/>
        <v>0</v>
      </c>
    </row>
    <row r="53" spans="1:7" ht="14.25" thickTop="1" thickBot="1" x14ac:dyDescent="0.25">
      <c r="A53" s="5" t="s">
        <v>82</v>
      </c>
      <c r="B53" s="70">
        <v>0</v>
      </c>
      <c r="C53" s="64" t="s">
        <v>10</v>
      </c>
      <c r="D53" s="66">
        <v>4800</v>
      </c>
      <c r="E53" s="9">
        <f t="shared" si="4"/>
        <v>0</v>
      </c>
      <c r="F53" s="71"/>
      <c r="G53" s="60">
        <f t="shared" si="1"/>
        <v>0</v>
      </c>
    </row>
    <row r="54" spans="1:7" ht="14.25" thickTop="1" thickBot="1" x14ac:dyDescent="0.25">
      <c r="A54" s="5" t="s">
        <v>129</v>
      </c>
      <c r="B54" s="70">
        <v>0</v>
      </c>
      <c r="C54" s="64" t="s">
        <v>10</v>
      </c>
      <c r="D54" s="66">
        <v>5600</v>
      </c>
      <c r="E54" s="9">
        <f t="shared" si="4"/>
        <v>0</v>
      </c>
      <c r="F54" s="71"/>
      <c r="G54" s="60">
        <f t="shared" si="1"/>
        <v>0</v>
      </c>
    </row>
    <row r="55" spans="1:7" ht="14.25" thickTop="1" thickBot="1" x14ac:dyDescent="0.25">
      <c r="A55" s="5" t="s">
        <v>117</v>
      </c>
      <c r="B55" s="70">
        <v>0</v>
      </c>
      <c r="C55" s="64" t="s">
        <v>4</v>
      </c>
      <c r="D55" s="66">
        <v>500</v>
      </c>
      <c r="E55" s="9">
        <f t="shared" si="4"/>
        <v>0</v>
      </c>
      <c r="F55" s="71"/>
      <c r="G55" s="60">
        <f t="shared" si="1"/>
        <v>0</v>
      </c>
    </row>
    <row r="56" spans="1:7" ht="14.25" thickTop="1" thickBot="1" x14ac:dyDescent="0.25">
      <c r="A56" s="5" t="s">
        <v>120</v>
      </c>
      <c r="B56" s="70">
        <v>0</v>
      </c>
      <c r="C56" s="64" t="s">
        <v>4</v>
      </c>
      <c r="D56" s="66">
        <v>680</v>
      </c>
      <c r="E56" s="9">
        <f t="shared" si="4"/>
        <v>0</v>
      </c>
      <c r="F56" s="71"/>
      <c r="G56" s="60">
        <f t="shared" si="1"/>
        <v>0</v>
      </c>
    </row>
    <row r="57" spans="1:7" ht="14.25" thickTop="1" thickBot="1" x14ac:dyDescent="0.25">
      <c r="A57" s="2" t="s">
        <v>70</v>
      </c>
      <c r="B57" s="73">
        <v>0</v>
      </c>
      <c r="C57" s="64" t="s">
        <v>10</v>
      </c>
      <c r="D57" s="66">
        <v>3200</v>
      </c>
      <c r="E57" s="9">
        <f t="shared" si="4"/>
        <v>0</v>
      </c>
      <c r="F57" s="71"/>
      <c r="G57" s="60">
        <f t="shared" si="1"/>
        <v>0</v>
      </c>
    </row>
    <row r="58" spans="1:7" ht="14.25" thickTop="1" thickBot="1" x14ac:dyDescent="0.25">
      <c r="A58" s="2" t="s">
        <v>156</v>
      </c>
      <c r="B58" s="73">
        <v>0</v>
      </c>
      <c r="C58" s="67" t="s">
        <v>160</v>
      </c>
      <c r="D58" s="66">
        <v>4800</v>
      </c>
      <c r="E58" s="9">
        <f t="shared" si="4"/>
        <v>0</v>
      </c>
      <c r="F58" s="71"/>
      <c r="G58" s="60">
        <f t="shared" si="1"/>
        <v>0</v>
      </c>
    </row>
    <row r="59" spans="1:7" ht="14.25" thickTop="1" thickBot="1" x14ac:dyDescent="0.25">
      <c r="A59" s="2" t="s">
        <v>157</v>
      </c>
      <c r="B59" s="70">
        <v>0</v>
      </c>
      <c r="C59" s="67" t="s">
        <v>160</v>
      </c>
      <c r="D59" s="66">
        <v>5200</v>
      </c>
      <c r="E59" s="9">
        <f t="shared" si="4"/>
        <v>0</v>
      </c>
      <c r="F59" s="71"/>
      <c r="G59" s="60">
        <f t="shared" si="1"/>
        <v>0</v>
      </c>
    </row>
    <row r="60" spans="1:7" ht="14.25" thickTop="1" thickBot="1" x14ac:dyDescent="0.25">
      <c r="A60" s="2" t="s">
        <v>158</v>
      </c>
      <c r="B60" s="70">
        <v>0</v>
      </c>
      <c r="C60" s="67" t="s">
        <v>160</v>
      </c>
      <c r="D60" s="66">
        <v>6400</v>
      </c>
      <c r="E60" s="9">
        <f t="shared" si="4"/>
        <v>0</v>
      </c>
      <c r="F60" s="71"/>
      <c r="G60" s="60">
        <f t="shared" si="1"/>
        <v>0</v>
      </c>
    </row>
    <row r="61" spans="1:7" ht="14.25" thickTop="1" thickBot="1" x14ac:dyDescent="0.25">
      <c r="A61" s="2" t="s">
        <v>159</v>
      </c>
      <c r="B61" s="74">
        <v>0</v>
      </c>
      <c r="C61" s="67" t="s">
        <v>160</v>
      </c>
      <c r="D61" s="66">
        <v>9400</v>
      </c>
      <c r="E61" s="9">
        <f t="shared" si="4"/>
        <v>0</v>
      </c>
      <c r="F61" s="71"/>
      <c r="G61" s="60">
        <f t="shared" si="1"/>
        <v>0</v>
      </c>
    </row>
    <row r="62" spans="1:7" ht="14.25" thickTop="1" thickBot="1" x14ac:dyDescent="0.25">
      <c r="A62" s="2" t="s">
        <v>52</v>
      </c>
      <c r="B62" s="70">
        <v>0</v>
      </c>
      <c r="C62" s="64" t="s">
        <v>10</v>
      </c>
      <c r="D62" s="66">
        <v>500</v>
      </c>
      <c r="E62" s="9">
        <f t="shared" si="4"/>
        <v>0</v>
      </c>
      <c r="F62" s="71"/>
      <c r="G62" s="60">
        <f t="shared" si="1"/>
        <v>0</v>
      </c>
    </row>
    <row r="63" spans="1:7" ht="14.25" thickTop="1" thickBot="1" x14ac:dyDescent="0.25">
      <c r="A63" s="5" t="s">
        <v>91</v>
      </c>
      <c r="B63" s="70">
        <v>0</v>
      </c>
      <c r="C63" s="64" t="s">
        <v>10</v>
      </c>
      <c r="D63" s="66">
        <v>1000</v>
      </c>
      <c r="E63" s="9">
        <f t="shared" si="4"/>
        <v>0</v>
      </c>
      <c r="F63" s="71"/>
      <c r="G63" s="60">
        <f t="shared" si="1"/>
        <v>0</v>
      </c>
    </row>
    <row r="64" spans="1:7" ht="14.25" thickTop="1" thickBot="1" x14ac:dyDescent="0.25">
      <c r="A64" s="5" t="s">
        <v>83</v>
      </c>
      <c r="B64" s="70">
        <v>0</v>
      </c>
      <c r="C64" s="64" t="s">
        <v>10</v>
      </c>
      <c r="D64" s="66">
        <v>6100</v>
      </c>
      <c r="E64" s="9">
        <f t="shared" si="4"/>
        <v>0</v>
      </c>
      <c r="F64" s="71"/>
      <c r="G64" s="60">
        <f t="shared" si="1"/>
        <v>0</v>
      </c>
    </row>
    <row r="65" spans="1:7" ht="14.25" thickTop="1" thickBot="1" x14ac:dyDescent="0.25">
      <c r="A65" s="2" t="s">
        <v>71</v>
      </c>
      <c r="B65" s="70">
        <v>0</v>
      </c>
      <c r="C65" s="64" t="s">
        <v>8</v>
      </c>
      <c r="D65" s="66">
        <v>64</v>
      </c>
      <c r="E65" s="9">
        <f t="shared" si="4"/>
        <v>0</v>
      </c>
      <c r="F65" s="71"/>
      <c r="G65" s="60">
        <f t="shared" si="1"/>
        <v>0</v>
      </c>
    </row>
    <row r="66" spans="1:7" ht="14.25" thickTop="1" thickBot="1" x14ac:dyDescent="0.25">
      <c r="A66" s="63" t="s">
        <v>143</v>
      </c>
      <c r="B66" s="70">
        <v>0</v>
      </c>
      <c r="C66" s="13" t="s">
        <v>4</v>
      </c>
      <c r="D66" s="66">
        <v>58</v>
      </c>
      <c r="E66" s="9">
        <f t="shared" si="4"/>
        <v>0</v>
      </c>
      <c r="F66" s="71"/>
      <c r="G66" s="60">
        <f t="shared" si="1"/>
        <v>0</v>
      </c>
    </row>
    <row r="67" spans="1:7" ht="14.25" thickTop="1" thickBot="1" x14ac:dyDescent="0.25">
      <c r="A67" s="63" t="s">
        <v>144</v>
      </c>
      <c r="B67" s="70">
        <v>0</v>
      </c>
      <c r="C67" s="13" t="s">
        <v>4</v>
      </c>
      <c r="D67" s="66">
        <v>90</v>
      </c>
      <c r="E67" s="9">
        <f t="shared" si="4"/>
        <v>0</v>
      </c>
      <c r="F67" s="71"/>
      <c r="G67" s="60">
        <f t="shared" si="1"/>
        <v>0</v>
      </c>
    </row>
    <row r="68" spans="1:7" ht="14.25" thickTop="1" thickBot="1" x14ac:dyDescent="0.25">
      <c r="A68" s="5" t="s">
        <v>90</v>
      </c>
      <c r="B68" s="70">
        <v>0</v>
      </c>
      <c r="C68" s="64" t="s">
        <v>4</v>
      </c>
      <c r="D68" s="66">
        <v>125</v>
      </c>
      <c r="E68" s="9">
        <f t="shared" si="4"/>
        <v>0</v>
      </c>
      <c r="F68" s="71"/>
      <c r="G68" s="60">
        <f t="shared" si="1"/>
        <v>0</v>
      </c>
    </row>
    <row r="69" spans="1:7" ht="14.25" thickTop="1" thickBot="1" x14ac:dyDescent="0.25">
      <c r="A69" s="5" t="s">
        <v>84</v>
      </c>
      <c r="B69" s="70">
        <v>0</v>
      </c>
      <c r="C69" s="64" t="s">
        <v>4</v>
      </c>
      <c r="D69" s="66">
        <v>140</v>
      </c>
      <c r="E69" s="9">
        <f t="shared" si="4"/>
        <v>0</v>
      </c>
      <c r="F69" s="71"/>
      <c r="G69" s="60">
        <f t="shared" si="1"/>
        <v>0</v>
      </c>
    </row>
    <row r="70" spans="1:7" ht="14.25" thickTop="1" thickBot="1" x14ac:dyDescent="0.25">
      <c r="A70" s="5" t="s">
        <v>85</v>
      </c>
      <c r="B70" s="70">
        <v>0</v>
      </c>
      <c r="C70" s="64" t="s">
        <v>4</v>
      </c>
      <c r="D70" s="66">
        <v>156</v>
      </c>
      <c r="E70" s="9">
        <f t="shared" si="4"/>
        <v>0</v>
      </c>
      <c r="F70" s="71"/>
      <c r="G70" s="60">
        <f t="shared" si="1"/>
        <v>0</v>
      </c>
    </row>
    <row r="71" spans="1:7" ht="14.25" thickTop="1" thickBot="1" x14ac:dyDescent="0.25">
      <c r="A71" s="5" t="s">
        <v>86</v>
      </c>
      <c r="B71" s="70">
        <v>0</v>
      </c>
      <c r="C71" s="64" t="s">
        <v>4</v>
      </c>
      <c r="D71" s="66">
        <v>204</v>
      </c>
      <c r="E71" s="9">
        <f t="shared" si="4"/>
        <v>0</v>
      </c>
      <c r="F71" s="71"/>
      <c r="G71" s="60">
        <f t="shared" si="1"/>
        <v>0</v>
      </c>
    </row>
    <row r="72" spans="1:7" ht="14.25" thickTop="1" thickBot="1" x14ac:dyDescent="0.25">
      <c r="A72" s="5" t="s">
        <v>87</v>
      </c>
      <c r="B72" s="70">
        <v>0</v>
      </c>
      <c r="C72" s="64" t="s">
        <v>4</v>
      </c>
      <c r="D72" s="66">
        <v>240</v>
      </c>
      <c r="E72" s="9">
        <f t="shared" si="4"/>
        <v>0</v>
      </c>
      <c r="F72" s="71"/>
      <c r="G72" s="60">
        <f t="shared" si="1"/>
        <v>0</v>
      </c>
    </row>
    <row r="73" spans="1:7" ht="14.25" thickTop="1" thickBot="1" x14ac:dyDescent="0.25">
      <c r="A73" s="5" t="s">
        <v>88</v>
      </c>
      <c r="B73" s="70">
        <v>0</v>
      </c>
      <c r="C73" s="64" t="s">
        <v>4</v>
      </c>
      <c r="D73" s="66">
        <v>285</v>
      </c>
      <c r="E73" s="9">
        <f t="shared" si="4"/>
        <v>0</v>
      </c>
      <c r="F73" s="71"/>
      <c r="G73" s="60">
        <f t="shared" si="1"/>
        <v>0</v>
      </c>
    </row>
    <row r="74" spans="1:7" ht="14.25" thickTop="1" thickBot="1" x14ac:dyDescent="0.25">
      <c r="A74" s="5" t="s">
        <v>89</v>
      </c>
      <c r="B74" s="70">
        <v>0</v>
      </c>
      <c r="C74" s="64" t="s">
        <v>4</v>
      </c>
      <c r="D74" s="66">
        <v>400</v>
      </c>
      <c r="E74" s="9">
        <f t="shared" si="4"/>
        <v>0</v>
      </c>
      <c r="F74" s="71"/>
      <c r="G74" s="60">
        <f t="shared" si="1"/>
        <v>0</v>
      </c>
    </row>
    <row r="75" spans="1:7" ht="14.25" thickTop="1" thickBot="1" x14ac:dyDescent="0.25">
      <c r="A75" s="5" t="s">
        <v>124</v>
      </c>
      <c r="B75" s="70">
        <v>0</v>
      </c>
      <c r="C75" s="64" t="s">
        <v>10</v>
      </c>
      <c r="D75" s="66">
        <v>780</v>
      </c>
      <c r="E75" s="9">
        <f t="shared" si="4"/>
        <v>0</v>
      </c>
      <c r="F75" s="71"/>
      <c r="G75" s="60">
        <f t="shared" si="1"/>
        <v>0</v>
      </c>
    </row>
    <row r="76" spans="1:7" ht="14.25" thickTop="1" thickBot="1" x14ac:dyDescent="0.25">
      <c r="A76" s="5" t="s">
        <v>97</v>
      </c>
      <c r="B76" s="70">
        <v>0</v>
      </c>
      <c r="C76" s="64" t="s">
        <v>10</v>
      </c>
      <c r="D76" s="66">
        <v>880</v>
      </c>
      <c r="E76" s="9">
        <f t="shared" si="4"/>
        <v>0</v>
      </c>
      <c r="F76" s="71"/>
      <c r="G76" s="60">
        <f t="shared" si="1"/>
        <v>0</v>
      </c>
    </row>
    <row r="77" spans="1:7" ht="14.25" thickTop="1" thickBot="1" x14ac:dyDescent="0.25">
      <c r="A77" s="2" t="s">
        <v>16</v>
      </c>
      <c r="B77" s="70">
        <v>0</v>
      </c>
      <c r="C77" s="64" t="s">
        <v>10</v>
      </c>
      <c r="D77" s="66">
        <v>980</v>
      </c>
      <c r="E77" s="9">
        <f t="shared" si="4"/>
        <v>0</v>
      </c>
      <c r="F77" s="71"/>
      <c r="G77" s="60">
        <f t="shared" si="1"/>
        <v>0</v>
      </c>
    </row>
    <row r="78" spans="1:7" ht="14.25" thickTop="1" thickBot="1" x14ac:dyDescent="0.25">
      <c r="A78" s="59" t="s">
        <v>17</v>
      </c>
      <c r="B78" s="70"/>
      <c r="C78" s="64" t="s">
        <v>10</v>
      </c>
      <c r="D78" s="66">
        <v>1200</v>
      </c>
      <c r="E78" s="9">
        <f t="shared" si="4"/>
        <v>0</v>
      </c>
      <c r="F78" s="71"/>
      <c r="G78" s="60">
        <f t="shared" ref="G78:G142" si="5">E78*F78</f>
        <v>0</v>
      </c>
    </row>
    <row r="79" spans="1:7" ht="14.25" thickTop="1" thickBot="1" x14ac:dyDescent="0.25">
      <c r="A79" s="59" t="s">
        <v>145</v>
      </c>
      <c r="B79" s="70">
        <v>0</v>
      </c>
      <c r="C79" s="67" t="s">
        <v>10</v>
      </c>
      <c r="D79" s="66">
        <v>1300</v>
      </c>
      <c r="E79" s="9">
        <f t="shared" si="4"/>
        <v>0</v>
      </c>
      <c r="F79" s="71"/>
      <c r="G79" s="60">
        <f t="shared" si="5"/>
        <v>0</v>
      </c>
    </row>
    <row r="80" spans="1:7" ht="14.25" thickTop="1" thickBot="1" x14ac:dyDescent="0.25">
      <c r="A80" s="59" t="s">
        <v>146</v>
      </c>
      <c r="B80" s="70">
        <v>0</v>
      </c>
      <c r="C80" s="67" t="s">
        <v>10</v>
      </c>
      <c r="D80" s="66">
        <v>1500</v>
      </c>
      <c r="E80" s="9">
        <f t="shared" si="4"/>
        <v>0</v>
      </c>
      <c r="F80" s="71"/>
      <c r="G80" s="60">
        <f t="shared" si="5"/>
        <v>0</v>
      </c>
    </row>
    <row r="81" spans="1:7" ht="14.25" thickTop="1" thickBot="1" x14ac:dyDescent="0.25">
      <c r="A81" s="59" t="s">
        <v>147</v>
      </c>
      <c r="B81" s="70">
        <v>0</v>
      </c>
      <c r="C81" s="67" t="s">
        <v>10</v>
      </c>
      <c r="D81" s="66">
        <v>1800</v>
      </c>
      <c r="E81" s="9">
        <f>B81*D81</f>
        <v>0</v>
      </c>
      <c r="F81" s="71"/>
      <c r="G81" s="60">
        <f>E81*F81</f>
        <v>0</v>
      </c>
    </row>
    <row r="82" spans="1:7" ht="14.25" thickTop="1" thickBot="1" x14ac:dyDescent="0.25">
      <c r="A82" s="2" t="s">
        <v>111</v>
      </c>
      <c r="B82" s="70">
        <v>0</v>
      </c>
      <c r="C82" s="64" t="s">
        <v>4</v>
      </c>
      <c r="D82" s="66">
        <v>85</v>
      </c>
      <c r="E82" s="9">
        <f t="shared" si="4"/>
        <v>0</v>
      </c>
      <c r="F82" s="71"/>
      <c r="G82" s="60">
        <f t="shared" si="5"/>
        <v>0</v>
      </c>
    </row>
    <row r="83" spans="1:7" ht="14.25" thickTop="1" thickBot="1" x14ac:dyDescent="0.25">
      <c r="A83" s="2" t="s">
        <v>112</v>
      </c>
      <c r="B83" s="70">
        <v>0</v>
      </c>
      <c r="C83" s="64" t="s">
        <v>4</v>
      </c>
      <c r="D83" s="66">
        <v>98</v>
      </c>
      <c r="E83" s="9">
        <f t="shared" si="4"/>
        <v>0</v>
      </c>
      <c r="F83" s="71"/>
      <c r="G83" s="60">
        <f t="shared" si="5"/>
        <v>0</v>
      </c>
    </row>
    <row r="84" spans="1:7" ht="14.25" thickTop="1" thickBot="1" x14ac:dyDescent="0.25">
      <c r="A84" s="5" t="s">
        <v>113</v>
      </c>
      <c r="B84" s="70">
        <v>0</v>
      </c>
      <c r="C84" s="64" t="s">
        <v>4</v>
      </c>
      <c r="D84" s="66">
        <v>120</v>
      </c>
      <c r="E84" s="9">
        <f t="shared" si="4"/>
        <v>0</v>
      </c>
      <c r="F84" s="71"/>
      <c r="G84" s="60">
        <f t="shared" si="5"/>
        <v>0</v>
      </c>
    </row>
    <row r="85" spans="1:7" ht="14.25" thickTop="1" thickBot="1" x14ac:dyDescent="0.25">
      <c r="A85" s="2" t="s">
        <v>114</v>
      </c>
      <c r="B85" s="70">
        <v>0</v>
      </c>
      <c r="C85" s="64" t="s">
        <v>4</v>
      </c>
      <c r="D85" s="66">
        <v>180</v>
      </c>
      <c r="E85" s="9">
        <f t="shared" si="4"/>
        <v>0</v>
      </c>
      <c r="F85" s="71"/>
      <c r="G85" s="60">
        <f t="shared" si="5"/>
        <v>0</v>
      </c>
    </row>
    <row r="86" spans="1:7" ht="14.25" thickTop="1" thickBot="1" x14ac:dyDescent="0.25">
      <c r="A86" s="2" t="s">
        <v>115</v>
      </c>
      <c r="B86" s="70">
        <v>0</v>
      </c>
      <c r="C86" s="64" t="s">
        <v>4</v>
      </c>
      <c r="D86" s="66">
        <v>200</v>
      </c>
      <c r="E86" s="9">
        <f t="shared" si="4"/>
        <v>0</v>
      </c>
      <c r="F86" s="71"/>
      <c r="G86" s="60">
        <f t="shared" si="5"/>
        <v>0</v>
      </c>
    </row>
    <row r="87" spans="1:7" ht="14.25" thickTop="1" thickBot="1" x14ac:dyDescent="0.25">
      <c r="A87" s="5" t="s">
        <v>116</v>
      </c>
      <c r="B87" s="73">
        <v>0</v>
      </c>
      <c r="C87" s="64" t="s">
        <v>4</v>
      </c>
      <c r="D87" s="66">
        <v>260</v>
      </c>
      <c r="E87" s="9">
        <f t="shared" si="4"/>
        <v>0</v>
      </c>
      <c r="F87" s="71"/>
      <c r="G87" s="60">
        <f t="shared" si="5"/>
        <v>0</v>
      </c>
    </row>
    <row r="88" spans="1:7" ht="14.25" thickTop="1" thickBot="1" x14ac:dyDescent="0.25">
      <c r="A88" s="2" t="s">
        <v>161</v>
      </c>
      <c r="B88" s="70">
        <v>0</v>
      </c>
      <c r="C88" s="64" t="s">
        <v>10</v>
      </c>
      <c r="D88" s="66">
        <v>300</v>
      </c>
      <c r="E88" s="9">
        <f t="shared" si="4"/>
        <v>0</v>
      </c>
      <c r="F88" s="71"/>
      <c r="G88" s="60">
        <f t="shared" si="5"/>
        <v>0</v>
      </c>
    </row>
    <row r="89" spans="1:7" ht="14.25" thickTop="1" thickBot="1" x14ac:dyDescent="0.25">
      <c r="A89" s="2" t="s">
        <v>162</v>
      </c>
      <c r="B89" s="70">
        <v>0</v>
      </c>
      <c r="C89" s="64" t="s">
        <v>10</v>
      </c>
      <c r="D89" s="66">
        <v>310</v>
      </c>
      <c r="E89" s="9">
        <f t="shared" si="4"/>
        <v>0</v>
      </c>
      <c r="F89" s="71"/>
      <c r="G89" s="60">
        <f t="shared" si="5"/>
        <v>0</v>
      </c>
    </row>
    <row r="90" spans="1:7" ht="14.25" thickTop="1" thickBot="1" x14ac:dyDescent="0.25">
      <c r="A90" s="2" t="s">
        <v>163</v>
      </c>
      <c r="B90" s="70">
        <v>0</v>
      </c>
      <c r="C90" s="64" t="s">
        <v>10</v>
      </c>
      <c r="D90" s="66">
        <v>340</v>
      </c>
      <c r="E90" s="9">
        <f t="shared" si="4"/>
        <v>0</v>
      </c>
      <c r="F90" s="71"/>
      <c r="G90" s="60">
        <f t="shared" si="5"/>
        <v>0</v>
      </c>
    </row>
    <row r="91" spans="1:7" ht="14.25" thickTop="1" thickBot="1" x14ac:dyDescent="0.25">
      <c r="A91" s="2" t="s">
        <v>164</v>
      </c>
      <c r="B91" s="70">
        <v>0</v>
      </c>
      <c r="C91" s="64" t="s">
        <v>10</v>
      </c>
      <c r="D91" s="66">
        <v>400</v>
      </c>
      <c r="E91" s="9">
        <f t="shared" si="4"/>
        <v>0</v>
      </c>
      <c r="F91" s="71"/>
      <c r="G91" s="60">
        <f t="shared" si="5"/>
        <v>0</v>
      </c>
    </row>
    <row r="92" spans="1:7" ht="14.25" thickTop="1" thickBot="1" x14ac:dyDescent="0.25">
      <c r="A92" s="2" t="s">
        <v>165</v>
      </c>
      <c r="B92" s="70">
        <v>0</v>
      </c>
      <c r="C92" s="64" t="s">
        <v>10</v>
      </c>
      <c r="D92" s="66">
        <v>540</v>
      </c>
      <c r="E92" s="9">
        <f t="shared" si="4"/>
        <v>0</v>
      </c>
      <c r="F92" s="71"/>
      <c r="G92" s="60">
        <f t="shared" si="5"/>
        <v>0</v>
      </c>
    </row>
    <row r="93" spans="1:7" ht="14.25" thickTop="1" thickBot="1" x14ac:dyDescent="0.25">
      <c r="A93" s="2" t="s">
        <v>166</v>
      </c>
      <c r="B93" s="70">
        <v>0</v>
      </c>
      <c r="C93" s="64" t="s">
        <v>10</v>
      </c>
      <c r="D93" s="66">
        <v>610</v>
      </c>
      <c r="E93" s="9">
        <f t="shared" si="4"/>
        <v>0</v>
      </c>
      <c r="F93" s="71"/>
      <c r="G93" s="60">
        <f t="shared" si="5"/>
        <v>0</v>
      </c>
    </row>
    <row r="94" spans="1:7" ht="14.25" thickTop="1" thickBot="1" x14ac:dyDescent="0.25">
      <c r="A94" s="59" t="s">
        <v>167</v>
      </c>
      <c r="B94" s="70">
        <v>0</v>
      </c>
      <c r="C94" s="64" t="s">
        <v>4</v>
      </c>
      <c r="D94" s="66">
        <v>130</v>
      </c>
      <c r="E94" s="9">
        <f t="shared" si="4"/>
        <v>0</v>
      </c>
      <c r="F94" s="71"/>
      <c r="G94" s="60">
        <f t="shared" si="5"/>
        <v>0</v>
      </c>
    </row>
    <row r="95" spans="1:7" ht="14.25" thickTop="1" thickBot="1" x14ac:dyDescent="0.25">
      <c r="A95" s="59" t="s">
        <v>168</v>
      </c>
      <c r="B95" s="70">
        <v>0</v>
      </c>
      <c r="C95" s="64" t="s">
        <v>4</v>
      </c>
      <c r="D95" s="66">
        <v>180</v>
      </c>
      <c r="E95" s="9">
        <f t="shared" si="4"/>
        <v>0</v>
      </c>
      <c r="F95" s="71"/>
      <c r="G95" s="60">
        <f t="shared" si="5"/>
        <v>0</v>
      </c>
    </row>
    <row r="96" spans="1:7" ht="14.25" thickTop="1" thickBot="1" x14ac:dyDescent="0.25">
      <c r="A96" s="5" t="s">
        <v>96</v>
      </c>
      <c r="B96" s="70">
        <v>0</v>
      </c>
      <c r="C96" s="64" t="s">
        <v>4</v>
      </c>
      <c r="D96" s="66">
        <v>120</v>
      </c>
      <c r="E96" s="9">
        <f t="shared" si="4"/>
        <v>0</v>
      </c>
      <c r="F96" s="71"/>
      <c r="G96" s="60">
        <f t="shared" si="5"/>
        <v>0</v>
      </c>
    </row>
    <row r="97" spans="1:7" ht="14.25" thickTop="1" thickBot="1" x14ac:dyDescent="0.25">
      <c r="A97" s="5" t="s">
        <v>126</v>
      </c>
      <c r="B97" s="70">
        <v>0</v>
      </c>
      <c r="C97" s="64" t="s">
        <v>4</v>
      </c>
      <c r="D97" s="66">
        <v>36</v>
      </c>
      <c r="E97" s="9">
        <f t="shared" si="4"/>
        <v>0</v>
      </c>
      <c r="F97" s="71"/>
      <c r="G97" s="60">
        <f t="shared" si="5"/>
        <v>0</v>
      </c>
    </row>
    <row r="98" spans="1:7" ht="14.25" thickTop="1" thickBot="1" x14ac:dyDescent="0.25">
      <c r="A98" s="5" t="s">
        <v>127</v>
      </c>
      <c r="B98" s="70">
        <v>0</v>
      </c>
      <c r="C98" s="64" t="s">
        <v>4</v>
      </c>
      <c r="D98" s="66">
        <v>61</v>
      </c>
      <c r="E98" s="9">
        <f t="shared" si="4"/>
        <v>0</v>
      </c>
      <c r="F98" s="71"/>
      <c r="G98" s="60">
        <f t="shared" si="5"/>
        <v>0</v>
      </c>
    </row>
    <row r="99" spans="1:7" ht="14.25" thickTop="1" thickBot="1" x14ac:dyDescent="0.25">
      <c r="A99" s="5" t="s">
        <v>18</v>
      </c>
      <c r="B99" s="70">
        <v>0</v>
      </c>
      <c r="C99" s="64" t="s">
        <v>10</v>
      </c>
      <c r="D99" s="66">
        <v>1000</v>
      </c>
      <c r="E99" s="9">
        <f t="shared" si="4"/>
        <v>0</v>
      </c>
      <c r="F99" s="71"/>
      <c r="G99" s="60">
        <f t="shared" si="5"/>
        <v>0</v>
      </c>
    </row>
    <row r="100" spans="1:7" ht="14.25" thickTop="1" thickBot="1" x14ac:dyDescent="0.25">
      <c r="A100" s="59" t="s">
        <v>148</v>
      </c>
      <c r="B100" s="70">
        <v>0</v>
      </c>
      <c r="C100" s="64" t="s">
        <v>10</v>
      </c>
      <c r="D100" s="66">
        <v>1200</v>
      </c>
      <c r="E100" s="9">
        <f>B100*D100</f>
        <v>0</v>
      </c>
      <c r="F100" s="71"/>
      <c r="G100" s="60">
        <f>E100*F100</f>
        <v>0</v>
      </c>
    </row>
    <row r="101" spans="1:7" ht="14.25" thickTop="1" thickBot="1" x14ac:dyDescent="0.25">
      <c r="A101" s="2" t="s">
        <v>31</v>
      </c>
      <c r="B101" s="70">
        <v>0</v>
      </c>
      <c r="C101" s="64" t="s">
        <v>4</v>
      </c>
      <c r="D101" s="66">
        <v>150</v>
      </c>
      <c r="E101" s="9">
        <f t="shared" si="4"/>
        <v>0</v>
      </c>
      <c r="F101" s="71"/>
      <c r="G101" s="60">
        <f t="shared" si="5"/>
        <v>0</v>
      </c>
    </row>
    <row r="102" spans="1:7" ht="14.25" thickTop="1" thickBot="1" x14ac:dyDescent="0.25">
      <c r="A102" s="2" t="s">
        <v>32</v>
      </c>
      <c r="B102" s="70">
        <v>0</v>
      </c>
      <c r="C102" s="64" t="s">
        <v>4</v>
      </c>
      <c r="D102" s="66">
        <v>180</v>
      </c>
      <c r="E102" s="9">
        <f t="shared" si="4"/>
        <v>0</v>
      </c>
      <c r="F102" s="71"/>
      <c r="G102" s="60">
        <f t="shared" si="5"/>
        <v>0</v>
      </c>
    </row>
    <row r="103" spans="1:7" ht="14.25" thickTop="1" thickBot="1" x14ac:dyDescent="0.25">
      <c r="A103" s="2" t="s">
        <v>33</v>
      </c>
      <c r="B103" s="70">
        <v>0</v>
      </c>
      <c r="C103" s="64" t="s">
        <v>4</v>
      </c>
      <c r="D103" s="66">
        <v>210</v>
      </c>
      <c r="E103" s="9">
        <f t="shared" si="4"/>
        <v>0</v>
      </c>
      <c r="F103" s="71"/>
      <c r="G103" s="60">
        <f t="shared" si="5"/>
        <v>0</v>
      </c>
    </row>
    <row r="104" spans="1:7" ht="14.25" thickTop="1" thickBot="1" x14ac:dyDescent="0.25">
      <c r="A104" s="2" t="s">
        <v>34</v>
      </c>
      <c r="B104" s="70">
        <v>0</v>
      </c>
      <c r="C104" s="64" t="s">
        <v>4</v>
      </c>
      <c r="D104" s="66">
        <v>280</v>
      </c>
      <c r="E104" s="9">
        <f t="shared" si="4"/>
        <v>0</v>
      </c>
      <c r="F104" s="71"/>
      <c r="G104" s="60">
        <f t="shared" si="5"/>
        <v>0</v>
      </c>
    </row>
    <row r="105" spans="1:7" ht="14.25" thickTop="1" thickBot="1" x14ac:dyDescent="0.25">
      <c r="A105" s="5" t="s">
        <v>121</v>
      </c>
      <c r="B105" s="70">
        <v>0</v>
      </c>
      <c r="C105" s="64" t="s">
        <v>4</v>
      </c>
      <c r="D105" s="66">
        <v>65</v>
      </c>
      <c r="E105" s="9">
        <f t="shared" si="4"/>
        <v>0</v>
      </c>
      <c r="F105" s="71"/>
      <c r="G105" s="60">
        <f t="shared" si="5"/>
        <v>0</v>
      </c>
    </row>
    <row r="106" spans="1:7" ht="14.25" thickTop="1" thickBot="1" x14ac:dyDescent="0.25">
      <c r="A106" s="5" t="s">
        <v>122</v>
      </c>
      <c r="B106" s="70">
        <v>0</v>
      </c>
      <c r="C106" s="64" t="s">
        <v>4</v>
      </c>
      <c r="D106" s="66">
        <v>84</v>
      </c>
      <c r="E106" s="9">
        <f t="shared" si="4"/>
        <v>0</v>
      </c>
      <c r="F106" s="71"/>
      <c r="G106" s="60">
        <f t="shared" si="5"/>
        <v>0</v>
      </c>
    </row>
    <row r="107" spans="1:7" ht="14.25" thickTop="1" thickBot="1" x14ac:dyDescent="0.25">
      <c r="A107" s="5" t="s">
        <v>123</v>
      </c>
      <c r="B107" s="70">
        <v>0</v>
      </c>
      <c r="C107" s="64" t="s">
        <v>4</v>
      </c>
      <c r="D107" s="66">
        <v>120</v>
      </c>
      <c r="E107" s="9">
        <f t="shared" si="4"/>
        <v>0</v>
      </c>
      <c r="F107" s="71"/>
      <c r="G107" s="60">
        <f t="shared" si="5"/>
        <v>0</v>
      </c>
    </row>
    <row r="108" spans="1:7" ht="14.25" thickTop="1" thickBot="1" x14ac:dyDescent="0.25">
      <c r="A108" s="59" t="s">
        <v>169</v>
      </c>
      <c r="B108" s="70">
        <v>0</v>
      </c>
      <c r="C108" s="67" t="s">
        <v>4</v>
      </c>
      <c r="D108" s="66">
        <v>45</v>
      </c>
      <c r="E108" s="9">
        <f t="shared" ref="E108:E111" si="6">B108*D108</f>
        <v>0</v>
      </c>
      <c r="F108" s="71"/>
      <c r="G108" s="60">
        <f t="shared" ref="G108:G111" si="7">E108*F108</f>
        <v>0</v>
      </c>
    </row>
    <row r="109" spans="1:7" ht="14.25" thickTop="1" thickBot="1" x14ac:dyDescent="0.25">
      <c r="A109" s="59" t="s">
        <v>170</v>
      </c>
      <c r="B109" s="70">
        <v>0</v>
      </c>
      <c r="C109" s="67" t="s">
        <v>4</v>
      </c>
      <c r="D109" s="66">
        <v>81</v>
      </c>
      <c r="E109" s="9">
        <f t="shared" si="6"/>
        <v>0</v>
      </c>
      <c r="F109" s="71"/>
      <c r="G109" s="60">
        <f t="shared" si="7"/>
        <v>0</v>
      </c>
    </row>
    <row r="110" spans="1:7" ht="14.25" thickTop="1" thickBot="1" x14ac:dyDescent="0.25">
      <c r="A110" s="59" t="s">
        <v>171</v>
      </c>
      <c r="B110" s="70">
        <v>0</v>
      </c>
      <c r="C110" s="67" t="s">
        <v>4</v>
      </c>
      <c r="D110" s="66">
        <v>100</v>
      </c>
      <c r="E110" s="9">
        <f t="shared" si="6"/>
        <v>0</v>
      </c>
      <c r="F110" s="71"/>
      <c r="G110" s="60">
        <f t="shared" si="7"/>
        <v>0</v>
      </c>
    </row>
    <row r="111" spans="1:7" ht="14.25" thickTop="1" thickBot="1" x14ac:dyDescent="0.25">
      <c r="A111" s="2" t="s">
        <v>172</v>
      </c>
      <c r="B111" s="70">
        <v>0</v>
      </c>
      <c r="C111" s="64" t="s">
        <v>10</v>
      </c>
      <c r="D111" s="66">
        <v>385</v>
      </c>
      <c r="E111" s="9">
        <f t="shared" si="6"/>
        <v>0</v>
      </c>
      <c r="F111" s="71"/>
      <c r="G111" s="60">
        <f t="shared" si="7"/>
        <v>0</v>
      </c>
    </row>
    <row r="112" spans="1:7" ht="14.25" thickTop="1" thickBot="1" x14ac:dyDescent="0.25">
      <c r="A112" s="59" t="s">
        <v>173</v>
      </c>
      <c r="B112" s="72">
        <v>0</v>
      </c>
      <c r="C112" s="67" t="s">
        <v>174</v>
      </c>
      <c r="D112" s="66">
        <v>13.8</v>
      </c>
      <c r="E112" s="9">
        <f t="shared" ref="E112:E118" si="8">B112*D112</f>
        <v>0</v>
      </c>
      <c r="F112" s="71"/>
      <c r="G112" s="60">
        <f t="shared" ref="G112:G118" si="9">E112*F112</f>
        <v>0</v>
      </c>
    </row>
    <row r="113" spans="1:7" ht="14.25" thickTop="1" thickBot="1" x14ac:dyDescent="0.25">
      <c r="A113" s="59" t="s">
        <v>149</v>
      </c>
      <c r="B113" s="72">
        <v>0</v>
      </c>
      <c r="C113" s="64" t="s">
        <v>10</v>
      </c>
      <c r="D113" s="66">
        <v>2100</v>
      </c>
      <c r="E113" s="9">
        <f t="shared" si="8"/>
        <v>0</v>
      </c>
      <c r="F113" s="71"/>
      <c r="G113" s="60">
        <f t="shared" si="9"/>
        <v>0</v>
      </c>
    </row>
    <row r="114" spans="1:7" ht="14.25" thickTop="1" thickBot="1" x14ac:dyDescent="0.25">
      <c r="A114" s="59" t="s">
        <v>95</v>
      </c>
      <c r="B114" s="72">
        <v>0</v>
      </c>
      <c r="C114" s="64" t="s">
        <v>10</v>
      </c>
      <c r="D114" s="66">
        <v>2750</v>
      </c>
      <c r="E114" s="9">
        <f t="shared" si="8"/>
        <v>0</v>
      </c>
      <c r="F114" s="71"/>
      <c r="G114" s="60">
        <f t="shared" si="9"/>
        <v>0</v>
      </c>
    </row>
    <row r="115" spans="1:7" ht="14.25" thickTop="1" thickBot="1" x14ac:dyDescent="0.25">
      <c r="A115" s="59" t="s">
        <v>35</v>
      </c>
      <c r="B115" s="72"/>
      <c r="C115" s="67" t="s">
        <v>10</v>
      </c>
      <c r="D115" s="66">
        <v>3800</v>
      </c>
      <c r="E115" s="9"/>
      <c r="F115" s="71"/>
      <c r="G115" s="60"/>
    </row>
    <row r="116" spans="1:7" ht="14.25" thickTop="1" thickBot="1" x14ac:dyDescent="0.25">
      <c r="A116" s="59" t="s">
        <v>175</v>
      </c>
      <c r="B116" s="72">
        <v>0</v>
      </c>
      <c r="C116" s="67" t="s">
        <v>10</v>
      </c>
      <c r="D116" s="66">
        <v>425</v>
      </c>
      <c r="E116" s="9">
        <f t="shared" si="8"/>
        <v>0</v>
      </c>
      <c r="F116" s="71"/>
      <c r="G116" s="60">
        <f t="shared" si="9"/>
        <v>0</v>
      </c>
    </row>
    <row r="117" spans="1:7" ht="14.25" thickTop="1" thickBot="1" x14ac:dyDescent="0.25">
      <c r="A117" s="2" t="s">
        <v>60</v>
      </c>
      <c r="B117" s="72">
        <v>0</v>
      </c>
      <c r="C117" s="64" t="s">
        <v>10</v>
      </c>
      <c r="D117" s="66">
        <v>1400</v>
      </c>
      <c r="E117" s="9">
        <f t="shared" si="8"/>
        <v>0</v>
      </c>
      <c r="F117" s="71"/>
      <c r="G117" s="60">
        <f t="shared" si="9"/>
        <v>0</v>
      </c>
    </row>
    <row r="118" spans="1:7" ht="14.25" thickTop="1" thickBot="1" x14ac:dyDescent="0.25">
      <c r="A118" s="2" t="s">
        <v>28</v>
      </c>
      <c r="B118" s="72">
        <v>0</v>
      </c>
      <c r="C118" s="64" t="s">
        <v>10</v>
      </c>
      <c r="D118" s="66">
        <v>6800</v>
      </c>
      <c r="E118" s="9">
        <f t="shared" si="8"/>
        <v>0</v>
      </c>
      <c r="F118" s="71"/>
      <c r="G118" s="60">
        <f t="shared" si="9"/>
        <v>0</v>
      </c>
    </row>
    <row r="119" spans="1:7" ht="14.25" thickTop="1" thickBot="1" x14ac:dyDescent="0.25">
      <c r="A119" s="59" t="s">
        <v>176</v>
      </c>
      <c r="B119" s="72">
        <v>0</v>
      </c>
      <c r="C119" s="67" t="s">
        <v>110</v>
      </c>
      <c r="D119" s="66"/>
      <c r="E119" s="9">
        <f t="shared" ref="E119:E124" si="10">B119*D119</f>
        <v>0</v>
      </c>
      <c r="F119" s="71"/>
      <c r="G119" s="60">
        <f t="shared" si="5"/>
        <v>0</v>
      </c>
    </row>
    <row r="120" spans="1:7" ht="16.5" thickTop="1" thickBot="1" x14ac:dyDescent="0.3">
      <c r="A120" s="78" t="s">
        <v>45</v>
      </c>
      <c r="B120" s="79"/>
      <c r="C120" s="79"/>
      <c r="D120" s="79"/>
      <c r="E120" s="80">
        <f t="shared" si="10"/>
        <v>0</v>
      </c>
      <c r="F120" s="61"/>
      <c r="G120" s="60">
        <f t="shared" si="5"/>
        <v>0</v>
      </c>
    </row>
    <row r="121" spans="1:7" ht="14.25" thickTop="1" thickBot="1" x14ac:dyDescent="0.25">
      <c r="A121" s="5" t="s">
        <v>92</v>
      </c>
      <c r="B121" s="75">
        <v>0</v>
      </c>
      <c r="C121" s="12" t="s">
        <v>4</v>
      </c>
      <c r="D121" s="8">
        <v>4.7</v>
      </c>
      <c r="E121" s="9">
        <f t="shared" si="10"/>
        <v>0</v>
      </c>
      <c r="F121" s="71"/>
      <c r="G121" s="60">
        <f t="shared" si="5"/>
        <v>0</v>
      </c>
    </row>
    <row r="122" spans="1:7" ht="14.25" thickTop="1" thickBot="1" x14ac:dyDescent="0.25">
      <c r="A122" s="2" t="s">
        <v>22</v>
      </c>
      <c r="B122" s="75">
        <v>0</v>
      </c>
      <c r="C122" s="12" t="s">
        <v>10</v>
      </c>
      <c r="D122" s="8">
        <v>5400</v>
      </c>
      <c r="E122" s="9">
        <f t="shared" si="10"/>
        <v>0</v>
      </c>
      <c r="F122" s="71"/>
      <c r="G122" s="60">
        <f t="shared" si="5"/>
        <v>0</v>
      </c>
    </row>
    <row r="123" spans="1:7" ht="14.25" thickTop="1" thickBot="1" x14ac:dyDescent="0.25">
      <c r="A123" s="2" t="s">
        <v>21</v>
      </c>
      <c r="B123" s="75">
        <v>0</v>
      </c>
      <c r="C123" s="12" t="s">
        <v>23</v>
      </c>
      <c r="D123" s="8">
        <v>90</v>
      </c>
      <c r="E123" s="9">
        <f t="shared" si="10"/>
        <v>0</v>
      </c>
      <c r="F123" s="71"/>
      <c r="G123" s="60">
        <f t="shared" si="5"/>
        <v>0</v>
      </c>
    </row>
    <row r="124" spans="1:7" ht="14.25" thickTop="1" thickBot="1" x14ac:dyDescent="0.25">
      <c r="A124" s="5" t="s">
        <v>105</v>
      </c>
      <c r="B124" s="75">
        <v>0</v>
      </c>
      <c r="C124" s="12" t="s">
        <v>4</v>
      </c>
      <c r="D124" s="8">
        <v>85</v>
      </c>
      <c r="E124" s="9">
        <f t="shared" si="10"/>
        <v>0</v>
      </c>
      <c r="F124" s="71"/>
      <c r="G124" s="60">
        <f t="shared" si="5"/>
        <v>0</v>
      </c>
    </row>
    <row r="125" spans="1:7" ht="14.25" thickTop="1" thickBot="1" x14ac:dyDescent="0.25">
      <c r="A125" s="59" t="s">
        <v>177</v>
      </c>
      <c r="B125" s="75"/>
      <c r="C125" s="77" t="s">
        <v>10</v>
      </c>
      <c r="D125" s="8">
        <v>2900</v>
      </c>
      <c r="E125" s="9"/>
      <c r="F125" s="71"/>
      <c r="G125" s="60"/>
    </row>
    <row r="126" spans="1:7" ht="14.25" thickTop="1" thickBot="1" x14ac:dyDescent="0.25">
      <c r="A126" s="5" t="s">
        <v>47</v>
      </c>
      <c r="B126" s="75">
        <v>0</v>
      </c>
      <c r="C126" s="12" t="s">
        <v>10</v>
      </c>
      <c r="D126" s="8">
        <v>510</v>
      </c>
      <c r="E126" s="9">
        <f>B126*D126</f>
        <v>0</v>
      </c>
      <c r="F126" s="71"/>
      <c r="G126" s="60">
        <f t="shared" si="5"/>
        <v>0</v>
      </c>
    </row>
    <row r="127" spans="1:7" ht="14.25" thickTop="1" thickBot="1" x14ac:dyDescent="0.25">
      <c r="A127" s="5" t="s">
        <v>46</v>
      </c>
      <c r="B127" s="75">
        <v>0</v>
      </c>
      <c r="C127" s="12" t="s">
        <v>10</v>
      </c>
      <c r="D127" s="8">
        <v>510</v>
      </c>
      <c r="E127" s="9">
        <f>B127*D127</f>
        <v>0</v>
      </c>
      <c r="F127" s="71"/>
      <c r="G127" s="60">
        <f t="shared" si="5"/>
        <v>0</v>
      </c>
    </row>
    <row r="128" spans="1:7" ht="14.25" thickTop="1" thickBot="1" x14ac:dyDescent="0.25">
      <c r="A128" s="59" t="s">
        <v>99</v>
      </c>
      <c r="B128" s="75">
        <v>0</v>
      </c>
      <c r="C128" s="12" t="s">
        <v>10</v>
      </c>
      <c r="D128" s="8">
        <v>150</v>
      </c>
      <c r="E128" s="9">
        <f>B128*D128</f>
        <v>0</v>
      </c>
      <c r="F128" s="71"/>
      <c r="G128" s="60">
        <f t="shared" si="5"/>
        <v>0</v>
      </c>
    </row>
    <row r="129" spans="1:7" ht="14.25" thickTop="1" thickBot="1" x14ac:dyDescent="0.25">
      <c r="A129" s="5" t="s">
        <v>98</v>
      </c>
      <c r="B129" s="75">
        <v>0</v>
      </c>
      <c r="C129" s="12" t="s">
        <v>10</v>
      </c>
      <c r="D129" s="8">
        <v>80</v>
      </c>
      <c r="E129" s="9">
        <f t="shared" ref="E129:E136" si="11">B129*D129</f>
        <v>0</v>
      </c>
      <c r="F129" s="71"/>
      <c r="G129" s="60">
        <f t="shared" si="5"/>
        <v>0</v>
      </c>
    </row>
    <row r="130" spans="1:7" ht="14.25" thickTop="1" thickBot="1" x14ac:dyDescent="0.25">
      <c r="A130" s="59" t="s">
        <v>180</v>
      </c>
      <c r="B130" s="75">
        <v>0</v>
      </c>
      <c r="C130" s="77" t="s">
        <v>179</v>
      </c>
      <c r="D130" s="8">
        <v>15.3</v>
      </c>
      <c r="E130" s="9">
        <f t="shared" si="11"/>
        <v>0</v>
      </c>
      <c r="F130" s="71"/>
      <c r="G130" s="60">
        <f t="shared" si="5"/>
        <v>0</v>
      </c>
    </row>
    <row r="131" spans="1:7" ht="14.25" thickTop="1" thickBot="1" x14ac:dyDescent="0.25">
      <c r="A131" s="59" t="s">
        <v>178</v>
      </c>
      <c r="B131" s="75"/>
      <c r="C131" s="77" t="s">
        <v>179</v>
      </c>
      <c r="D131" s="8">
        <v>8.3000000000000007</v>
      </c>
      <c r="E131" s="9"/>
      <c r="F131" s="71"/>
      <c r="G131" s="60"/>
    </row>
    <row r="132" spans="1:7" ht="14.25" thickTop="1" thickBot="1" x14ac:dyDescent="0.25">
      <c r="A132" s="59" t="s">
        <v>181</v>
      </c>
      <c r="B132" s="75"/>
      <c r="C132" s="77" t="s">
        <v>179</v>
      </c>
      <c r="D132" s="8">
        <v>85.6</v>
      </c>
      <c r="E132" s="9"/>
      <c r="F132" s="71"/>
      <c r="G132" s="60"/>
    </row>
    <row r="133" spans="1:7" ht="14.25" thickTop="1" thickBot="1" x14ac:dyDescent="0.25">
      <c r="A133" s="2" t="s">
        <v>55</v>
      </c>
      <c r="B133" s="75">
        <v>0</v>
      </c>
      <c r="C133" s="12" t="s">
        <v>9</v>
      </c>
      <c r="D133" s="8">
        <v>9.5</v>
      </c>
      <c r="E133" s="9">
        <f t="shared" si="11"/>
        <v>0</v>
      </c>
      <c r="F133" s="71"/>
      <c r="G133" s="60">
        <f t="shared" si="5"/>
        <v>0</v>
      </c>
    </row>
    <row r="134" spans="1:7" ht="14.25" thickTop="1" thickBot="1" x14ac:dyDescent="0.25">
      <c r="A134" s="2" t="s">
        <v>67</v>
      </c>
      <c r="B134" s="75">
        <v>0</v>
      </c>
      <c r="C134" s="12" t="s">
        <v>9</v>
      </c>
      <c r="D134" s="8">
        <v>9.4</v>
      </c>
      <c r="E134" s="9">
        <f t="shared" si="11"/>
        <v>0</v>
      </c>
      <c r="F134" s="71"/>
      <c r="G134" s="60">
        <f t="shared" si="5"/>
        <v>0</v>
      </c>
    </row>
    <row r="135" spans="1:7" ht="14.25" thickTop="1" thickBot="1" x14ac:dyDescent="0.25">
      <c r="A135" s="2" t="s">
        <v>19</v>
      </c>
      <c r="B135" s="75">
        <v>0</v>
      </c>
      <c r="C135" s="12" t="s">
        <v>8</v>
      </c>
      <c r="D135" s="8">
        <v>80</v>
      </c>
      <c r="E135" s="9">
        <f t="shared" si="11"/>
        <v>0</v>
      </c>
      <c r="F135" s="71"/>
      <c r="G135" s="60">
        <f t="shared" si="5"/>
        <v>0</v>
      </c>
    </row>
    <row r="136" spans="1:7" ht="14.25" thickTop="1" thickBot="1" x14ac:dyDescent="0.25">
      <c r="A136" s="2" t="s">
        <v>20</v>
      </c>
      <c r="B136" s="75">
        <v>0</v>
      </c>
      <c r="C136" s="12" t="s">
        <v>4</v>
      </c>
      <c r="D136" s="8">
        <v>22</v>
      </c>
      <c r="E136" s="9">
        <f t="shared" si="11"/>
        <v>0</v>
      </c>
      <c r="F136" s="71"/>
      <c r="G136" s="60">
        <f t="shared" si="5"/>
        <v>0</v>
      </c>
    </row>
    <row r="137" spans="1:7" ht="16.5" thickTop="1" thickBot="1" x14ac:dyDescent="0.3">
      <c r="A137" s="78" t="s">
        <v>48</v>
      </c>
      <c r="B137" s="79"/>
      <c r="C137" s="79"/>
      <c r="D137" s="79"/>
      <c r="E137" s="80">
        <f>B137*D137</f>
        <v>0</v>
      </c>
      <c r="F137" s="61"/>
      <c r="G137" s="60">
        <f t="shared" si="5"/>
        <v>0</v>
      </c>
    </row>
    <row r="138" spans="1:7" ht="14.25" thickTop="1" thickBot="1" x14ac:dyDescent="0.25">
      <c r="A138" s="5" t="s">
        <v>42</v>
      </c>
      <c r="B138" s="75">
        <v>0</v>
      </c>
      <c r="C138" s="17" t="s">
        <v>6</v>
      </c>
      <c r="D138" s="8">
        <v>3400</v>
      </c>
      <c r="E138" s="9">
        <f>B138*D138</f>
        <v>0</v>
      </c>
      <c r="F138" s="76"/>
      <c r="G138" s="60">
        <f t="shared" si="5"/>
        <v>0</v>
      </c>
    </row>
    <row r="139" spans="1:7" ht="14.25" thickTop="1" thickBot="1" x14ac:dyDescent="0.25">
      <c r="A139" s="3" t="s">
        <v>59</v>
      </c>
      <c r="B139" s="75">
        <v>0</v>
      </c>
      <c r="C139" s="13" t="s">
        <v>23</v>
      </c>
      <c r="D139" s="8">
        <v>98</v>
      </c>
      <c r="E139" s="9">
        <f>B139*D139</f>
        <v>0</v>
      </c>
      <c r="F139" s="71"/>
      <c r="G139" s="60">
        <f t="shared" si="5"/>
        <v>0</v>
      </c>
    </row>
    <row r="140" spans="1:7" ht="14.25" thickTop="1" thickBot="1" x14ac:dyDescent="0.25">
      <c r="A140" s="3" t="s">
        <v>68</v>
      </c>
      <c r="B140" s="75">
        <v>0</v>
      </c>
      <c r="C140" s="13" t="s">
        <v>23</v>
      </c>
      <c r="D140" s="8">
        <v>44</v>
      </c>
      <c r="E140" s="9">
        <f>B140*D140</f>
        <v>0</v>
      </c>
      <c r="F140" s="71"/>
      <c r="G140" s="60">
        <f t="shared" si="5"/>
        <v>0</v>
      </c>
    </row>
    <row r="141" spans="1:7" ht="16.5" thickTop="1" thickBot="1" x14ac:dyDescent="0.3">
      <c r="A141" s="78" t="s">
        <v>49</v>
      </c>
      <c r="B141" s="79"/>
      <c r="C141" s="79"/>
      <c r="D141" s="79"/>
      <c r="E141" s="80"/>
      <c r="F141" s="78"/>
      <c r="G141" s="79"/>
    </row>
    <row r="142" spans="1:7" ht="14.25" thickTop="1" thickBot="1" x14ac:dyDescent="0.25">
      <c r="A142" s="59" t="s">
        <v>150</v>
      </c>
      <c r="B142" s="75">
        <v>0</v>
      </c>
      <c r="C142" s="17" t="s">
        <v>6</v>
      </c>
      <c r="D142" s="8"/>
      <c r="E142" s="9">
        <f>B142*D142</f>
        <v>0</v>
      </c>
      <c r="F142" s="76"/>
      <c r="G142" s="60">
        <f t="shared" si="5"/>
        <v>0</v>
      </c>
    </row>
    <row r="143" spans="1:7" ht="14.25" thickTop="1" thickBot="1" x14ac:dyDescent="0.25">
      <c r="A143" s="59" t="s">
        <v>151</v>
      </c>
      <c r="B143" s="20">
        <v>0</v>
      </c>
      <c r="C143" s="17" t="s">
        <v>6</v>
      </c>
      <c r="D143" s="8"/>
      <c r="E143" s="9">
        <f>B143*D143</f>
        <v>0</v>
      </c>
      <c r="F143" s="76"/>
      <c r="G143" s="60">
        <f t="shared" ref="G143:G151" si="12">E143*F143</f>
        <v>0</v>
      </c>
    </row>
    <row r="144" spans="1:7" ht="16.5" thickTop="1" thickBot="1" x14ac:dyDescent="0.3">
      <c r="A144" s="78" t="s">
        <v>50</v>
      </c>
      <c r="B144" s="79"/>
      <c r="C144" s="79"/>
      <c r="D144" s="79"/>
      <c r="E144" s="80"/>
      <c r="F144" s="62"/>
      <c r="G144" s="60"/>
    </row>
    <row r="145" spans="1:7" ht="14.25" thickTop="1" thickBot="1" x14ac:dyDescent="0.25">
      <c r="A145" s="5" t="s">
        <v>128</v>
      </c>
      <c r="B145" s="75">
        <v>0</v>
      </c>
      <c r="C145" s="17" t="s">
        <v>6</v>
      </c>
      <c r="D145" s="8">
        <v>6400</v>
      </c>
      <c r="E145" s="9">
        <f>B145*D145</f>
        <v>0</v>
      </c>
      <c r="F145" s="76"/>
      <c r="G145" s="60">
        <f t="shared" si="12"/>
        <v>0</v>
      </c>
    </row>
    <row r="146" spans="1:7" ht="14.25" thickTop="1" thickBot="1" x14ac:dyDescent="0.25">
      <c r="A146" s="5" t="s">
        <v>44</v>
      </c>
      <c r="B146" s="75">
        <v>0</v>
      </c>
      <c r="C146" s="17" t="s">
        <v>10</v>
      </c>
      <c r="D146" s="8">
        <v>80</v>
      </c>
      <c r="E146" s="9">
        <f>B146*D146</f>
        <v>0</v>
      </c>
      <c r="F146" s="76"/>
      <c r="G146" s="60">
        <f t="shared" si="12"/>
        <v>0</v>
      </c>
    </row>
    <row r="147" spans="1:7" ht="14.25" thickTop="1" thickBot="1" x14ac:dyDescent="0.25">
      <c r="A147" s="5" t="s">
        <v>93</v>
      </c>
      <c r="B147" s="75">
        <v>0</v>
      </c>
      <c r="C147" s="17" t="s">
        <v>36</v>
      </c>
      <c r="D147" s="8">
        <v>675</v>
      </c>
      <c r="E147" s="9">
        <f>B147*D147</f>
        <v>0</v>
      </c>
      <c r="F147" s="76"/>
      <c r="G147" s="60">
        <f t="shared" si="12"/>
        <v>0</v>
      </c>
    </row>
    <row r="148" spans="1:7" ht="16.5" thickTop="1" thickBot="1" x14ac:dyDescent="0.3">
      <c r="A148" s="78" t="s">
        <v>118</v>
      </c>
      <c r="B148" s="79"/>
      <c r="C148" s="79"/>
      <c r="D148" s="79"/>
      <c r="E148" s="80"/>
      <c r="F148" s="62"/>
      <c r="G148" s="60"/>
    </row>
    <row r="149" spans="1:7" ht="14.25" thickTop="1" thickBot="1" x14ac:dyDescent="0.25">
      <c r="A149" s="59" t="s">
        <v>152</v>
      </c>
      <c r="B149" s="75">
        <v>0</v>
      </c>
      <c r="C149" s="17" t="s">
        <v>110</v>
      </c>
      <c r="D149" s="8">
        <v>1200</v>
      </c>
      <c r="E149" s="9">
        <f>B149*D149</f>
        <v>0</v>
      </c>
      <c r="F149" s="76"/>
      <c r="G149" s="60">
        <f t="shared" si="12"/>
        <v>0</v>
      </c>
    </row>
    <row r="150" spans="1:7" ht="16.5" thickTop="1" thickBot="1" x14ac:dyDescent="0.3">
      <c r="A150" s="78" t="s">
        <v>94</v>
      </c>
      <c r="B150" s="79"/>
      <c r="C150" s="79"/>
      <c r="D150" s="79"/>
      <c r="E150" s="80"/>
      <c r="F150" s="61"/>
      <c r="G150" s="60">
        <f t="shared" si="12"/>
        <v>0</v>
      </c>
    </row>
    <row r="151" spans="1:7" ht="14.25" thickTop="1" thickBot="1" x14ac:dyDescent="0.25">
      <c r="A151" s="59" t="s">
        <v>182</v>
      </c>
      <c r="B151" s="5"/>
      <c r="C151" s="17" t="s">
        <v>110</v>
      </c>
      <c r="D151" s="8"/>
      <c r="E151" s="9"/>
      <c r="F151" s="62"/>
      <c r="G151" s="60">
        <f t="shared" si="12"/>
        <v>0</v>
      </c>
    </row>
    <row r="152" spans="1:7" ht="17.25" thickTop="1" thickBot="1" x14ac:dyDescent="0.3">
      <c r="A152" s="15" t="s">
        <v>5</v>
      </c>
      <c r="B152" s="5"/>
      <c r="C152" s="17" t="s">
        <v>69</v>
      </c>
      <c r="D152" s="8"/>
      <c r="E152" s="9">
        <f>0.05*SUM(E151,E149:E149,E145:E147,E142:E143,E138:E140,E121:E136,E53:E119,E50:E51,E19:E48,E11:E17)</f>
        <v>0</v>
      </c>
      <c r="F152" s="62"/>
    </row>
    <row r="153" spans="1:7" ht="16.5" thickTop="1" x14ac:dyDescent="0.25">
      <c r="A153" s="22"/>
      <c r="C153" s="23"/>
      <c r="D153" s="24"/>
      <c r="F153" s="31"/>
      <c r="G153" s="23"/>
    </row>
    <row r="154" spans="1:7" x14ac:dyDescent="0.2">
      <c r="A154" s="1"/>
      <c r="E154" s="10">
        <f>SUM(E11:E152)</f>
        <v>0</v>
      </c>
    </row>
    <row r="155" spans="1:7" ht="13.5" thickBot="1" x14ac:dyDescent="0.25">
      <c r="B155" s="36"/>
      <c r="C155" s="14"/>
      <c r="D155" s="21" t="s">
        <v>125</v>
      </c>
      <c r="E155" s="10">
        <f>E154*0.1</f>
        <v>0</v>
      </c>
      <c r="F155" s="32"/>
      <c r="G155" s="14"/>
    </row>
    <row r="156" spans="1:7" ht="13.5" thickBot="1" x14ac:dyDescent="0.25">
      <c r="B156" s="36"/>
      <c r="C156" s="18"/>
      <c r="D156" s="18" t="s">
        <v>106</v>
      </c>
      <c r="E156" s="11">
        <f>+(E154+E155)*0.1</f>
        <v>0</v>
      </c>
      <c r="F156" s="33"/>
      <c r="G156" s="18"/>
    </row>
    <row r="157" spans="1:7" x14ac:dyDescent="0.2">
      <c r="B157" s="36"/>
      <c r="C157" s="14"/>
      <c r="D157" s="18" t="s">
        <v>100</v>
      </c>
      <c r="E157" s="25">
        <f>+E154*1.1</f>
        <v>0</v>
      </c>
      <c r="F157" s="32"/>
      <c r="G157" s="14"/>
    </row>
    <row r="158" spans="1:7" x14ac:dyDescent="0.2">
      <c r="B158" s="36"/>
      <c r="C158" s="14"/>
      <c r="D158" s="18"/>
      <c r="E158" s="25"/>
      <c r="F158" s="32"/>
      <c r="G158" s="14"/>
    </row>
    <row r="159" spans="1:7" x14ac:dyDescent="0.2">
      <c r="A159" t="s">
        <v>136</v>
      </c>
      <c r="B159" s="36"/>
      <c r="C159" s="14"/>
      <c r="D159" s="18"/>
      <c r="E159" s="25"/>
      <c r="F159" s="32"/>
      <c r="G159" s="14"/>
    </row>
    <row r="160" spans="1:7" x14ac:dyDescent="0.2">
      <c r="B160" s="36"/>
      <c r="C160" s="14"/>
      <c r="D160" s="18"/>
      <c r="E160" s="25"/>
      <c r="F160" s="32"/>
      <c r="G160" s="14"/>
    </row>
    <row r="161" spans="1:7" x14ac:dyDescent="0.2">
      <c r="B161" s="36"/>
      <c r="C161" s="14"/>
      <c r="D161" s="18"/>
      <c r="E161" s="25"/>
      <c r="F161" s="32"/>
      <c r="G161" s="14"/>
    </row>
    <row r="162" spans="1:7" ht="13.5" thickBot="1" x14ac:dyDescent="0.25">
      <c r="A162" s="43"/>
      <c r="B162" s="36"/>
      <c r="C162" s="14"/>
      <c r="D162" s="44"/>
      <c r="E162" s="45"/>
      <c r="F162" s="46"/>
      <c r="G162" s="47"/>
    </row>
    <row r="163" spans="1:7" x14ac:dyDescent="0.2">
      <c r="A163" t="s">
        <v>137</v>
      </c>
      <c r="B163" s="48"/>
      <c r="C163" s="14"/>
      <c r="D163" s="83" t="s">
        <v>139</v>
      </c>
      <c r="E163" s="83"/>
      <c r="F163" s="83"/>
      <c r="G163" s="83"/>
    </row>
    <row r="164" spans="1:7" x14ac:dyDescent="0.2">
      <c r="B164" s="48"/>
      <c r="C164" s="14"/>
      <c r="D164" s="49"/>
      <c r="E164" s="49"/>
      <c r="F164" s="49"/>
      <c r="G164" s="49"/>
    </row>
    <row r="165" spans="1:7" x14ac:dyDescent="0.2">
      <c r="B165" s="48"/>
      <c r="C165" s="14"/>
      <c r="D165" s="49"/>
      <c r="E165" s="49"/>
      <c r="F165" s="49"/>
      <c r="G165" s="49"/>
    </row>
    <row r="166" spans="1:7" x14ac:dyDescent="0.2">
      <c r="B166" s="48"/>
      <c r="C166" s="14"/>
      <c r="D166" s="49"/>
      <c r="E166" s="49"/>
      <c r="F166" s="49"/>
      <c r="G166" s="49"/>
    </row>
    <row r="167" spans="1:7" ht="13.5" thickBot="1" x14ac:dyDescent="0.25">
      <c r="A167" s="43"/>
      <c r="B167" s="48"/>
      <c r="C167" s="14"/>
      <c r="D167" s="51"/>
      <c r="E167" s="51"/>
      <c r="F167" s="51"/>
      <c r="G167" s="51"/>
    </row>
    <row r="168" spans="1:7" x14ac:dyDescent="0.2">
      <c r="A168" s="50" t="s">
        <v>138</v>
      </c>
      <c r="B168" s="48"/>
      <c r="C168" s="14"/>
      <c r="D168" s="83" t="s">
        <v>140</v>
      </c>
      <c r="E168" s="83"/>
      <c r="F168" s="83"/>
      <c r="G168" s="83"/>
    </row>
    <row r="169" spans="1:7" x14ac:dyDescent="0.2">
      <c r="B169" s="36"/>
      <c r="C169" s="14"/>
      <c r="D169" s="18"/>
      <c r="E169" s="25"/>
      <c r="F169" s="32"/>
      <c r="G169" s="14"/>
    </row>
    <row r="170" spans="1:7" ht="15.75" customHeight="1" x14ac:dyDescent="0.2">
      <c r="A170" s="26" t="s">
        <v>43</v>
      </c>
      <c r="B170" s="27"/>
      <c r="C170" s="28"/>
      <c r="D170" s="28"/>
      <c r="E170" s="29"/>
      <c r="F170" s="34"/>
      <c r="G170" s="28"/>
    </row>
    <row r="171" spans="1:7" ht="15" customHeight="1" x14ac:dyDescent="0.2">
      <c r="A171" s="82" t="s">
        <v>103</v>
      </c>
      <c r="B171" s="82"/>
      <c r="C171" s="82"/>
      <c r="D171" s="82"/>
      <c r="E171" s="82"/>
    </row>
    <row r="172" spans="1:7" ht="27" customHeight="1" x14ac:dyDescent="0.2">
      <c r="A172" s="81" t="s">
        <v>102</v>
      </c>
      <c r="B172" s="81"/>
      <c r="C172" s="81"/>
      <c r="D172" s="81"/>
      <c r="E172" s="81"/>
    </row>
    <row r="173" spans="1:7" ht="15" customHeight="1" x14ac:dyDescent="0.2">
      <c r="A173" s="81" t="s">
        <v>101</v>
      </c>
      <c r="B173" s="81"/>
      <c r="C173" s="81"/>
      <c r="D173" s="81"/>
      <c r="E173" s="81"/>
    </row>
    <row r="174" spans="1:7" ht="15" customHeight="1" x14ac:dyDescent="0.2">
      <c r="A174" s="81" t="s">
        <v>104</v>
      </c>
      <c r="B174" s="81"/>
      <c r="C174" s="81"/>
      <c r="D174" s="81"/>
      <c r="E174" s="81"/>
    </row>
  </sheetData>
  <sheetProtection selectLockedCells="1" selectUnlockedCells="1"/>
  <mergeCells count="17">
    <mergeCell ref="A148:E148"/>
    <mergeCell ref="F141:G141"/>
    <mergeCell ref="A150:E150"/>
    <mergeCell ref="A18:E18"/>
    <mergeCell ref="A174:E174"/>
    <mergeCell ref="A171:E171"/>
    <mergeCell ref="A172:E172"/>
    <mergeCell ref="A173:E173"/>
    <mergeCell ref="D163:G163"/>
    <mergeCell ref="D168:G168"/>
    <mergeCell ref="A144:E144"/>
    <mergeCell ref="A141:E141"/>
    <mergeCell ref="A10:E10"/>
    <mergeCell ref="A49:E49"/>
    <mergeCell ref="A52:E52"/>
    <mergeCell ref="A120:E120"/>
    <mergeCell ref="A137:E137"/>
  </mergeCells>
  <pageMargins left="0.7" right="0.7" top="0.75" bottom="0.75" header="0.3" footer="0.3"/>
  <pageSetup scale="71" fitToHeight="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33719DC8D8E4F94F7119C57F5B89E" ma:contentTypeVersion="11" ma:contentTypeDescription="Create a new document." ma:contentTypeScope="" ma:versionID="9d985e95c51b8990ab03d41fe37b954e">
  <xsd:schema xmlns:xsd="http://www.w3.org/2001/XMLSchema" xmlns:xs="http://www.w3.org/2001/XMLSchema" xmlns:p="http://schemas.microsoft.com/office/2006/metadata/properties" xmlns:ns3="47f4ecba-3f23-4927-a5c2-549ff131de37" xmlns:ns4="b841fd48-98dd-49e4-adc4-657c9fee227f" targetNamespace="http://schemas.microsoft.com/office/2006/metadata/properties" ma:root="true" ma:fieldsID="d6e299885e599bd14ec3c59d457ec2e6" ns3:_="" ns4:_="">
    <xsd:import namespace="47f4ecba-3f23-4927-a5c2-549ff131de37"/>
    <xsd:import namespace="b841fd48-98dd-49e4-adc4-657c9fee22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4ecba-3f23-4927-a5c2-549ff131de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fd48-98dd-49e4-adc4-657c9fee22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A3EAD1-0E82-4997-A450-9AA4606B03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B419EE-252F-4B18-86A7-684482623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4ecba-3f23-4927-a5c2-549ff131de37"/>
    <ds:schemaRef ds:uri="b841fd48-98dd-49e4-adc4-657c9fee2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67DBBE-E02E-442A-8AE4-BBBC756AF927}">
  <ds:schemaRefs>
    <ds:schemaRef ds:uri="47f4ecba-3f23-4927-a5c2-549ff131de37"/>
    <ds:schemaRef ds:uri="http://schemas.microsoft.com/office/2006/documentManagement/types"/>
    <ds:schemaRef ds:uri="http://schemas.microsoft.com/office/2006/metadata/properties"/>
    <ds:schemaRef ds:uri="b841fd48-98dd-49e4-adc4-657c9fee227f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Estimate</vt:lpstr>
      <vt:lpstr>'Final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Young</dc:creator>
  <cp:lastModifiedBy>Jaclyn Millard</cp:lastModifiedBy>
  <cp:lastPrinted>2023-07-31T20:08:24Z</cp:lastPrinted>
  <dcterms:created xsi:type="dcterms:W3CDTF">1996-10-14T23:33:28Z</dcterms:created>
  <dcterms:modified xsi:type="dcterms:W3CDTF">2024-01-05T21:41:13Z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0x010100A8C33719DC8D8E4F94F7119C57F5B89E</vt:lpwstr>
  </property>
</Properties>
</file>